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13_ncr:1_{2CAB9AA7-E2E5-4BDA-B287-47BF68DE09FB}" xr6:coauthVersionLast="46" xr6:coauthVersionMax="46" xr10:uidLastSave="{00000000-0000-0000-0000-000000000000}"/>
  <bookViews>
    <workbookView xWindow="40920" yWindow="-120" windowWidth="29040" windowHeight="15840" xr2:uid="{21EA3E49-ECEC-4F1A-97AC-4581FA857C64}"/>
  </bookViews>
  <sheets>
    <sheet name="Analyse" sheetId="5" r:id="rId1"/>
    <sheet name="Data"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5" l="1"/>
  <c r="D42" i="5"/>
  <c r="N24" i="5"/>
  <c r="O24" i="5"/>
  <c r="M24" i="5"/>
  <c r="AI18" i="1" l="1"/>
  <c r="AO18" i="1" l="1"/>
  <c r="O47" i="5"/>
  <c r="AJ18" i="1"/>
  <c r="O29" i="5"/>
  <c r="N29" i="5"/>
  <c r="M29" i="5"/>
  <c r="J29" i="5"/>
  <c r="K29" i="5"/>
  <c r="I29" i="5"/>
  <c r="J24" i="5"/>
  <c r="K24" i="5"/>
  <c r="I24" i="5"/>
  <c r="Y18" i="1"/>
  <c r="X18" i="1"/>
  <c r="W18" i="1"/>
  <c r="U18" i="1"/>
  <c r="T18" i="1"/>
  <c r="S18" i="1"/>
  <c r="Q18" i="1"/>
  <c r="P18" i="1"/>
  <c r="O18" i="1"/>
  <c r="M18" i="1"/>
  <c r="L18" i="1"/>
  <c r="K18" i="1"/>
  <c r="I18" i="1"/>
  <c r="H18" i="1"/>
  <c r="G18" i="1"/>
  <c r="AE21" i="1"/>
  <c r="AF21" i="1"/>
  <c r="AG21" i="1"/>
  <c r="AE22" i="1"/>
  <c r="AF22" i="1"/>
  <c r="AG22" i="1"/>
  <c r="AE23" i="1"/>
  <c r="AF23" i="1"/>
  <c r="AG23" i="1"/>
  <c r="AE24" i="1"/>
  <c r="AF24" i="1"/>
  <c r="AG24" i="1"/>
  <c r="AE25" i="1"/>
  <c r="AF25" i="1"/>
  <c r="AG25" i="1"/>
  <c r="AE26" i="1"/>
  <c r="AF26" i="1"/>
  <c r="AG26" i="1"/>
  <c r="AE27" i="1"/>
  <c r="AF27" i="1"/>
  <c r="AG27" i="1"/>
  <c r="AE28" i="1"/>
  <c r="AF28" i="1"/>
  <c r="AG28" i="1"/>
  <c r="AE29" i="1"/>
  <c r="AF29" i="1"/>
  <c r="AG29" i="1"/>
  <c r="AE30" i="1"/>
  <c r="AF30" i="1"/>
  <c r="AG30" i="1"/>
  <c r="AE31" i="1"/>
  <c r="AF31" i="1"/>
  <c r="AG31" i="1"/>
  <c r="AE32" i="1"/>
  <c r="AF32" i="1"/>
  <c r="AG32" i="1"/>
  <c r="AE33" i="1"/>
  <c r="AF33" i="1"/>
  <c r="AG33" i="1"/>
  <c r="AE34" i="1"/>
  <c r="AF34" i="1"/>
  <c r="AG34" i="1"/>
  <c r="AE35" i="1"/>
  <c r="AF35" i="1"/>
  <c r="AG35" i="1"/>
  <c r="AE36" i="1"/>
  <c r="AF36" i="1"/>
  <c r="AG36" i="1"/>
  <c r="AE37" i="1"/>
  <c r="AF37" i="1"/>
  <c r="AG37" i="1"/>
  <c r="AE38" i="1"/>
  <c r="AF38" i="1"/>
  <c r="AG38" i="1"/>
  <c r="AE39" i="1"/>
  <c r="AF39" i="1"/>
  <c r="AG39" i="1"/>
  <c r="AE40" i="1"/>
  <c r="AF40" i="1"/>
  <c r="AG40" i="1"/>
  <c r="AE41" i="1"/>
  <c r="AF41" i="1"/>
  <c r="AG41" i="1"/>
  <c r="AE42" i="1"/>
  <c r="AF42" i="1"/>
  <c r="AG42" i="1"/>
  <c r="AE43" i="1"/>
  <c r="AF43" i="1"/>
  <c r="AG43" i="1"/>
  <c r="AE44" i="1"/>
  <c r="AF44" i="1"/>
  <c r="AG44" i="1"/>
  <c r="AE45" i="1"/>
  <c r="AF45" i="1"/>
  <c r="AG45" i="1"/>
  <c r="AE46" i="1"/>
  <c r="AF46" i="1"/>
  <c r="AG46" i="1"/>
  <c r="AE47" i="1"/>
  <c r="AF47" i="1"/>
  <c r="AG47" i="1"/>
  <c r="AE48" i="1"/>
  <c r="AF48" i="1"/>
  <c r="AG48" i="1"/>
  <c r="AE49" i="1"/>
  <c r="AF49" i="1"/>
  <c r="AG49" i="1"/>
  <c r="AE50" i="1"/>
  <c r="AF50" i="1"/>
  <c r="AG50" i="1"/>
  <c r="AE51" i="1"/>
  <c r="AF51" i="1"/>
  <c r="AG51" i="1"/>
  <c r="AE52" i="1"/>
  <c r="AF52" i="1"/>
  <c r="AG52" i="1"/>
  <c r="AE53" i="1"/>
  <c r="AF53" i="1"/>
  <c r="AG53" i="1"/>
  <c r="AE54" i="1"/>
  <c r="AF54" i="1"/>
  <c r="AG54" i="1"/>
  <c r="AE55" i="1"/>
  <c r="AF55" i="1"/>
  <c r="AG55" i="1"/>
  <c r="AE56" i="1"/>
  <c r="AF56" i="1"/>
  <c r="AG56" i="1"/>
  <c r="AE57" i="1"/>
  <c r="AF57" i="1"/>
  <c r="AG57" i="1"/>
  <c r="AE58" i="1"/>
  <c r="AF58" i="1"/>
  <c r="AG58" i="1"/>
  <c r="AE59" i="1"/>
  <c r="AF59" i="1"/>
  <c r="AG59" i="1"/>
  <c r="AE60" i="1"/>
  <c r="AF60" i="1"/>
  <c r="AG60" i="1"/>
  <c r="AE61" i="1"/>
  <c r="AF61" i="1"/>
  <c r="AG61" i="1"/>
  <c r="AE62" i="1"/>
  <c r="AF62" i="1"/>
  <c r="AG62" i="1"/>
  <c r="AE63" i="1"/>
  <c r="AF63" i="1"/>
  <c r="AG63" i="1"/>
  <c r="AE64" i="1"/>
  <c r="AF64" i="1"/>
  <c r="AG64" i="1"/>
  <c r="AE65" i="1"/>
  <c r="AF65" i="1"/>
  <c r="AG65" i="1"/>
  <c r="AE66" i="1"/>
  <c r="AF66" i="1"/>
  <c r="AG66" i="1"/>
  <c r="AE67" i="1"/>
  <c r="AF67" i="1"/>
  <c r="AG67" i="1"/>
  <c r="AE68" i="1"/>
  <c r="AF68" i="1"/>
  <c r="AG68" i="1"/>
  <c r="AE69" i="1"/>
  <c r="AF69" i="1"/>
  <c r="AG69" i="1"/>
  <c r="AE70" i="1"/>
  <c r="AF70" i="1"/>
  <c r="AG70" i="1"/>
  <c r="AE71" i="1"/>
  <c r="AF71" i="1"/>
  <c r="AG71" i="1"/>
  <c r="AE72" i="1"/>
  <c r="AF72" i="1"/>
  <c r="AG72" i="1"/>
  <c r="AE73" i="1"/>
  <c r="AF73" i="1"/>
  <c r="AG73" i="1"/>
  <c r="AE74" i="1"/>
  <c r="AF74" i="1"/>
  <c r="AG74" i="1"/>
  <c r="AE75" i="1"/>
  <c r="AF75" i="1"/>
  <c r="AG75" i="1"/>
  <c r="AE76" i="1"/>
  <c r="AF76" i="1"/>
  <c r="AG76" i="1"/>
  <c r="AE77" i="1"/>
  <c r="AF77" i="1"/>
  <c r="AG77" i="1"/>
  <c r="AE78" i="1"/>
  <c r="AF78" i="1"/>
  <c r="AG78" i="1"/>
  <c r="AE79" i="1"/>
  <c r="AF79" i="1"/>
  <c r="AG79" i="1"/>
  <c r="AE80" i="1"/>
  <c r="AF80" i="1"/>
  <c r="AG80" i="1"/>
  <c r="AE81" i="1"/>
  <c r="AF81" i="1"/>
  <c r="AG81" i="1"/>
  <c r="AE82" i="1"/>
  <c r="AF82" i="1"/>
  <c r="AG82" i="1"/>
  <c r="AE83" i="1"/>
  <c r="AF83" i="1"/>
  <c r="AG83" i="1"/>
  <c r="AE84" i="1"/>
  <c r="AF84" i="1"/>
  <c r="AG84" i="1"/>
  <c r="AE85" i="1"/>
  <c r="AF85" i="1"/>
  <c r="AG85" i="1"/>
  <c r="AE86" i="1"/>
  <c r="AF86" i="1"/>
  <c r="AG86" i="1"/>
  <c r="AE87" i="1"/>
  <c r="AF87" i="1"/>
  <c r="AG87" i="1"/>
  <c r="AE88" i="1"/>
  <c r="AF88" i="1"/>
  <c r="AG88" i="1"/>
  <c r="AE89" i="1"/>
  <c r="AF89" i="1"/>
  <c r="AG89" i="1"/>
  <c r="AE90" i="1"/>
  <c r="AF90" i="1"/>
  <c r="AG90" i="1"/>
  <c r="AE91" i="1"/>
  <c r="AF91" i="1"/>
  <c r="AG91" i="1"/>
  <c r="AE92" i="1"/>
  <c r="AF92" i="1"/>
  <c r="AG92" i="1"/>
  <c r="AE93" i="1"/>
  <c r="AF93" i="1"/>
  <c r="AG93" i="1"/>
  <c r="AE94" i="1"/>
  <c r="AF94" i="1"/>
  <c r="AG94" i="1"/>
  <c r="AE95" i="1"/>
  <c r="AF95" i="1"/>
  <c r="AG95" i="1"/>
  <c r="AE96" i="1"/>
  <c r="AF96" i="1"/>
  <c r="AG96" i="1"/>
  <c r="AE97" i="1"/>
  <c r="AF97" i="1"/>
  <c r="AG97" i="1"/>
  <c r="AE98" i="1"/>
  <c r="AF98" i="1"/>
  <c r="AG98" i="1"/>
  <c r="AE99" i="1"/>
  <c r="AF99" i="1"/>
  <c r="AG99" i="1"/>
  <c r="AE100" i="1"/>
  <c r="AF100" i="1"/>
  <c r="AG100" i="1"/>
  <c r="AE101" i="1"/>
  <c r="AF101" i="1"/>
  <c r="AG101" i="1"/>
  <c r="AE102" i="1"/>
  <c r="AF102" i="1"/>
  <c r="AG102" i="1"/>
  <c r="AE103" i="1"/>
  <c r="AF103" i="1"/>
  <c r="AG103" i="1"/>
  <c r="AE104" i="1"/>
  <c r="AF104" i="1"/>
  <c r="AG104" i="1"/>
  <c r="AE105" i="1"/>
  <c r="AF105" i="1"/>
  <c r="AG105" i="1"/>
  <c r="AE106" i="1"/>
  <c r="AF106" i="1"/>
  <c r="AG106" i="1"/>
  <c r="AE107" i="1"/>
  <c r="AF107" i="1"/>
  <c r="AG107" i="1"/>
  <c r="AE108" i="1"/>
  <c r="AF108" i="1"/>
  <c r="AG108" i="1"/>
  <c r="AE109" i="1"/>
  <c r="AF109" i="1"/>
  <c r="AG109" i="1"/>
  <c r="AE110" i="1"/>
  <c r="AF110" i="1"/>
  <c r="AG110" i="1"/>
  <c r="AE111" i="1"/>
  <c r="AF111" i="1"/>
  <c r="AG111" i="1"/>
  <c r="AE112" i="1"/>
  <c r="AF112" i="1"/>
  <c r="AG112" i="1"/>
  <c r="AE113" i="1"/>
  <c r="AF113" i="1"/>
  <c r="AG113" i="1"/>
  <c r="AE114" i="1"/>
  <c r="AF114" i="1"/>
  <c r="AG114" i="1"/>
  <c r="AE115" i="1"/>
  <c r="AF115" i="1"/>
  <c r="AG115" i="1"/>
  <c r="AE116" i="1"/>
  <c r="AF116" i="1"/>
  <c r="AG116" i="1"/>
  <c r="AE117" i="1"/>
  <c r="AF117" i="1"/>
  <c r="AG117" i="1"/>
  <c r="AE118" i="1"/>
  <c r="AF118" i="1"/>
  <c r="AG118" i="1"/>
  <c r="AE119" i="1"/>
  <c r="AF119" i="1"/>
  <c r="AG119" i="1"/>
  <c r="AE120" i="1"/>
  <c r="AF120" i="1"/>
  <c r="AG120" i="1"/>
  <c r="AE121" i="1"/>
  <c r="AF121" i="1"/>
  <c r="AG121" i="1"/>
  <c r="AE122" i="1"/>
  <c r="AF122" i="1"/>
  <c r="AG122" i="1"/>
  <c r="AE123" i="1"/>
  <c r="AF123" i="1"/>
  <c r="AG123" i="1"/>
  <c r="AE124" i="1"/>
  <c r="AF124" i="1"/>
  <c r="AG124" i="1"/>
  <c r="AE125" i="1"/>
  <c r="AF125" i="1"/>
  <c r="AG125" i="1"/>
  <c r="AE126" i="1"/>
  <c r="AF126" i="1"/>
  <c r="AG126" i="1"/>
  <c r="AE127" i="1"/>
  <c r="AF127" i="1"/>
  <c r="AG127" i="1"/>
  <c r="AE128" i="1"/>
  <c r="AF128" i="1"/>
  <c r="AG128" i="1"/>
  <c r="AE129" i="1"/>
  <c r="AF129" i="1"/>
  <c r="AG129" i="1"/>
  <c r="AE130" i="1"/>
  <c r="AF130" i="1"/>
  <c r="AG130" i="1"/>
  <c r="AE131" i="1"/>
  <c r="AF131" i="1"/>
  <c r="AG131" i="1"/>
  <c r="AE132" i="1"/>
  <c r="AF132" i="1"/>
  <c r="AG132" i="1"/>
  <c r="AE133" i="1"/>
  <c r="AF133" i="1"/>
  <c r="AG133" i="1"/>
  <c r="AE134" i="1"/>
  <c r="AF134" i="1"/>
  <c r="AG134" i="1"/>
  <c r="AE135" i="1"/>
  <c r="AF135" i="1"/>
  <c r="AG135" i="1"/>
  <c r="AE136" i="1"/>
  <c r="AF136" i="1"/>
  <c r="AG136" i="1"/>
  <c r="AE137" i="1"/>
  <c r="AF137" i="1"/>
  <c r="AG137" i="1"/>
  <c r="AE138" i="1"/>
  <c r="AF138" i="1"/>
  <c r="AG138" i="1"/>
  <c r="AE139" i="1"/>
  <c r="AF139" i="1"/>
  <c r="AG139" i="1"/>
  <c r="AE140" i="1"/>
  <c r="AF140" i="1"/>
  <c r="AG140" i="1"/>
  <c r="AE141" i="1"/>
  <c r="AF141" i="1"/>
  <c r="AG141" i="1"/>
  <c r="AE142" i="1"/>
  <c r="AF142" i="1"/>
  <c r="AG142" i="1"/>
  <c r="AE143" i="1"/>
  <c r="AF143" i="1"/>
  <c r="AG143" i="1"/>
  <c r="AE144" i="1"/>
  <c r="AF144" i="1"/>
  <c r="AG144" i="1"/>
  <c r="AE145" i="1"/>
  <c r="AF145" i="1"/>
  <c r="AG145" i="1"/>
  <c r="AE146" i="1"/>
  <c r="AF146" i="1"/>
  <c r="AG146" i="1"/>
  <c r="AE147" i="1"/>
  <c r="AF147" i="1"/>
  <c r="AG147" i="1"/>
  <c r="AE148" i="1"/>
  <c r="AF148" i="1"/>
  <c r="AG148" i="1"/>
  <c r="AE149" i="1"/>
  <c r="AF149" i="1"/>
  <c r="AG149" i="1"/>
  <c r="AE150" i="1"/>
  <c r="AF150" i="1"/>
  <c r="AG150" i="1"/>
  <c r="AE151" i="1"/>
  <c r="AF151" i="1"/>
  <c r="AG151" i="1"/>
  <c r="AE152" i="1"/>
  <c r="AF152" i="1"/>
  <c r="AG152" i="1"/>
  <c r="AE153" i="1"/>
  <c r="AF153" i="1"/>
  <c r="AG153" i="1"/>
  <c r="AE154" i="1"/>
  <c r="AF154" i="1"/>
  <c r="AG154" i="1"/>
  <c r="AE155" i="1"/>
  <c r="AF155" i="1"/>
  <c r="AG155" i="1"/>
  <c r="AE156" i="1"/>
  <c r="AF156" i="1"/>
  <c r="AG156" i="1"/>
  <c r="AE157" i="1"/>
  <c r="AF157" i="1"/>
  <c r="AG157" i="1"/>
  <c r="AE158" i="1"/>
  <c r="AF158" i="1"/>
  <c r="AG158" i="1"/>
  <c r="AE159" i="1"/>
  <c r="AF159" i="1"/>
  <c r="AG159" i="1"/>
  <c r="AE160" i="1"/>
  <c r="AF160" i="1"/>
  <c r="AG160" i="1"/>
  <c r="AE161" i="1"/>
  <c r="AF161" i="1"/>
  <c r="AG161" i="1"/>
  <c r="AE162" i="1"/>
  <c r="AF162" i="1"/>
  <c r="AG162" i="1"/>
  <c r="AE163" i="1"/>
  <c r="AF163" i="1"/>
  <c r="AG163" i="1"/>
  <c r="AE164" i="1"/>
  <c r="AF164" i="1"/>
  <c r="AG164" i="1"/>
  <c r="AE165" i="1"/>
  <c r="AF165" i="1"/>
  <c r="AG165" i="1"/>
  <c r="AE166" i="1"/>
  <c r="AF166" i="1"/>
  <c r="AG166" i="1"/>
  <c r="AE167" i="1"/>
  <c r="AF167" i="1"/>
  <c r="AG167" i="1"/>
  <c r="AE168" i="1"/>
  <c r="AF168" i="1"/>
  <c r="AG168" i="1"/>
  <c r="AE169" i="1"/>
  <c r="AF169" i="1"/>
  <c r="AG169" i="1"/>
  <c r="AE170" i="1"/>
  <c r="AF170" i="1"/>
  <c r="AG170" i="1"/>
  <c r="AE171" i="1"/>
  <c r="AF171" i="1"/>
  <c r="AG171" i="1"/>
  <c r="AE172" i="1"/>
  <c r="AF172" i="1"/>
  <c r="AG172" i="1"/>
  <c r="AE173" i="1"/>
  <c r="AF173" i="1"/>
  <c r="AG173" i="1"/>
  <c r="AE174" i="1"/>
  <c r="AF174" i="1"/>
  <c r="AG174" i="1"/>
  <c r="AE175" i="1"/>
  <c r="AF175" i="1"/>
  <c r="AG175" i="1"/>
  <c r="AE176" i="1"/>
  <c r="AF176" i="1"/>
  <c r="AG176" i="1"/>
  <c r="AE177" i="1"/>
  <c r="AF177" i="1"/>
  <c r="AG177" i="1"/>
  <c r="AE178" i="1"/>
  <c r="AF178" i="1"/>
  <c r="AG178" i="1"/>
  <c r="AE179" i="1"/>
  <c r="AF179" i="1"/>
  <c r="AG179" i="1"/>
  <c r="AE180" i="1"/>
  <c r="AF180" i="1"/>
  <c r="AG180" i="1"/>
  <c r="AE181" i="1"/>
  <c r="AF181" i="1"/>
  <c r="AG181" i="1"/>
  <c r="AE182" i="1"/>
  <c r="AF182" i="1"/>
  <c r="AG182" i="1"/>
  <c r="AE183" i="1"/>
  <c r="AF183" i="1"/>
  <c r="AG183" i="1"/>
  <c r="AE184" i="1"/>
  <c r="AF184" i="1"/>
  <c r="AG184" i="1"/>
  <c r="AE185" i="1"/>
  <c r="AF185" i="1"/>
  <c r="AG185" i="1"/>
  <c r="AE186" i="1"/>
  <c r="AF186" i="1"/>
  <c r="AG186" i="1"/>
  <c r="AE187" i="1"/>
  <c r="AF187" i="1"/>
  <c r="AG187" i="1"/>
  <c r="AE188" i="1"/>
  <c r="AF188" i="1"/>
  <c r="AG188" i="1"/>
  <c r="AE189" i="1"/>
  <c r="AF189" i="1"/>
  <c r="AG189" i="1"/>
  <c r="AE190" i="1"/>
  <c r="AF190" i="1"/>
  <c r="AG190" i="1"/>
  <c r="AE191" i="1"/>
  <c r="AF191" i="1"/>
  <c r="AG191" i="1"/>
  <c r="AE192" i="1"/>
  <c r="AF192" i="1"/>
  <c r="AG192" i="1"/>
  <c r="AE193" i="1"/>
  <c r="AF193" i="1"/>
  <c r="AG193" i="1"/>
  <c r="AE194" i="1"/>
  <c r="AF194" i="1"/>
  <c r="AG194" i="1"/>
  <c r="AE195" i="1"/>
  <c r="AF195" i="1"/>
  <c r="AG195" i="1"/>
  <c r="AE196" i="1"/>
  <c r="AF196" i="1"/>
  <c r="AG196" i="1"/>
  <c r="AE197" i="1"/>
  <c r="AF197" i="1"/>
  <c r="AG197" i="1"/>
  <c r="AE198" i="1"/>
  <c r="AF198" i="1"/>
  <c r="AG198" i="1"/>
  <c r="AE199" i="1"/>
  <c r="AF199" i="1"/>
  <c r="AG199" i="1"/>
  <c r="AE200" i="1"/>
  <c r="AF200" i="1"/>
  <c r="AG200" i="1"/>
  <c r="AE201" i="1"/>
  <c r="AF201" i="1"/>
  <c r="AG201" i="1"/>
  <c r="AE202" i="1"/>
  <c r="AF202" i="1"/>
  <c r="AG202" i="1"/>
  <c r="AE203" i="1"/>
  <c r="AF203" i="1"/>
  <c r="AG203" i="1"/>
  <c r="AE204" i="1"/>
  <c r="AF204" i="1"/>
  <c r="AG204" i="1"/>
  <c r="AE205" i="1"/>
  <c r="AF205" i="1"/>
  <c r="AG205" i="1"/>
  <c r="AE206" i="1"/>
  <c r="AF206" i="1"/>
  <c r="AG206" i="1"/>
  <c r="AE207" i="1"/>
  <c r="AF207" i="1"/>
  <c r="AG207" i="1"/>
  <c r="AE208" i="1"/>
  <c r="AF208" i="1"/>
  <c r="AG208" i="1"/>
  <c r="AE209" i="1"/>
  <c r="AF209" i="1"/>
  <c r="AG209" i="1"/>
  <c r="AE210" i="1"/>
  <c r="AF210" i="1"/>
  <c r="AG210" i="1"/>
  <c r="AE211" i="1"/>
  <c r="AF211" i="1"/>
  <c r="AG211" i="1"/>
  <c r="AE212" i="1"/>
  <c r="AF212" i="1"/>
  <c r="AG212" i="1"/>
  <c r="AE213" i="1"/>
  <c r="AF213" i="1"/>
  <c r="AG213" i="1"/>
  <c r="AE214" i="1"/>
  <c r="AF214" i="1"/>
  <c r="AG214" i="1"/>
  <c r="AE215" i="1"/>
  <c r="AF215" i="1"/>
  <c r="AG215" i="1"/>
  <c r="AE216" i="1"/>
  <c r="AF216" i="1"/>
  <c r="AG216" i="1"/>
  <c r="AE217" i="1"/>
  <c r="AF217" i="1"/>
  <c r="AG217" i="1"/>
  <c r="AE218" i="1"/>
  <c r="AF218" i="1"/>
  <c r="AG218" i="1"/>
  <c r="AE219" i="1"/>
  <c r="AF219" i="1"/>
  <c r="AG219" i="1"/>
  <c r="AE220" i="1"/>
  <c r="AF220" i="1"/>
  <c r="AG220" i="1"/>
  <c r="AE221" i="1"/>
  <c r="AF221" i="1"/>
  <c r="AG221" i="1"/>
  <c r="AE222" i="1"/>
  <c r="AF222" i="1"/>
  <c r="AG222" i="1"/>
  <c r="AE223" i="1"/>
  <c r="AF223" i="1"/>
  <c r="AG223" i="1"/>
  <c r="AE224" i="1"/>
  <c r="AF224" i="1"/>
  <c r="AG224" i="1"/>
  <c r="AE225" i="1"/>
  <c r="AF225" i="1"/>
  <c r="AG225" i="1"/>
  <c r="AE226" i="1"/>
  <c r="AF226" i="1"/>
  <c r="AG226" i="1"/>
  <c r="AE227" i="1"/>
  <c r="AF227" i="1"/>
  <c r="AG227" i="1"/>
  <c r="AE228" i="1"/>
  <c r="AF228" i="1"/>
  <c r="AG228" i="1"/>
  <c r="AE229" i="1"/>
  <c r="AF229" i="1"/>
  <c r="AG229" i="1"/>
  <c r="AE230" i="1"/>
  <c r="AF230" i="1"/>
  <c r="AG230" i="1"/>
  <c r="AE231" i="1"/>
  <c r="AF231" i="1"/>
  <c r="AG231" i="1"/>
  <c r="AE232" i="1"/>
  <c r="AF232" i="1"/>
  <c r="AG232" i="1"/>
  <c r="AE233" i="1"/>
  <c r="AF233" i="1"/>
  <c r="AG233" i="1"/>
  <c r="AE234" i="1"/>
  <c r="AF234" i="1"/>
  <c r="AG234" i="1"/>
  <c r="AE235" i="1"/>
  <c r="AF235" i="1"/>
  <c r="AG235" i="1"/>
  <c r="AE236" i="1"/>
  <c r="AF236" i="1"/>
  <c r="AG236" i="1"/>
  <c r="AE237" i="1"/>
  <c r="AF237" i="1"/>
  <c r="AG237" i="1"/>
  <c r="AE238" i="1"/>
  <c r="AF238" i="1"/>
  <c r="AG238" i="1"/>
  <c r="AE239" i="1"/>
  <c r="AF239" i="1"/>
  <c r="AG239" i="1"/>
  <c r="AE240" i="1"/>
  <c r="AF240" i="1"/>
  <c r="AG240" i="1"/>
  <c r="AE241" i="1"/>
  <c r="AF241" i="1"/>
  <c r="AG241" i="1"/>
  <c r="AE242" i="1"/>
  <c r="AF242" i="1"/>
  <c r="AG242" i="1"/>
  <c r="AE243" i="1"/>
  <c r="AF243" i="1"/>
  <c r="AG243" i="1"/>
  <c r="AE244" i="1"/>
  <c r="AF244" i="1"/>
  <c r="AG244" i="1"/>
  <c r="AE245" i="1"/>
  <c r="AF245" i="1"/>
  <c r="AG245" i="1"/>
  <c r="AE246" i="1"/>
  <c r="AF246" i="1"/>
  <c r="AG246" i="1"/>
  <c r="AE247" i="1"/>
  <c r="AF247" i="1"/>
  <c r="AG247" i="1"/>
  <c r="AE248" i="1"/>
  <c r="AF248" i="1"/>
  <c r="AG248" i="1"/>
  <c r="AE249" i="1"/>
  <c r="AF249" i="1"/>
  <c r="AG249" i="1"/>
  <c r="AE250" i="1"/>
  <c r="AF250" i="1"/>
  <c r="AG250" i="1"/>
  <c r="AE251" i="1"/>
  <c r="AF251" i="1"/>
  <c r="AG251" i="1"/>
  <c r="AE252" i="1"/>
  <c r="AF252" i="1"/>
  <c r="AG252" i="1"/>
  <c r="AE253" i="1"/>
  <c r="AF253" i="1"/>
  <c r="AG253" i="1"/>
  <c r="AE254" i="1"/>
  <c r="AF254" i="1"/>
  <c r="AG254" i="1"/>
  <c r="AE255" i="1"/>
  <c r="AF255" i="1"/>
  <c r="AG255" i="1"/>
  <c r="AE256" i="1"/>
  <c r="AF256" i="1"/>
  <c r="AG256" i="1"/>
  <c r="AE257" i="1"/>
  <c r="AF257" i="1"/>
  <c r="AG257" i="1"/>
  <c r="AE258" i="1"/>
  <c r="AF258" i="1"/>
  <c r="AG258" i="1"/>
  <c r="AE259" i="1"/>
  <c r="AF259" i="1"/>
  <c r="AG259" i="1"/>
  <c r="AE260" i="1"/>
  <c r="AF260" i="1"/>
  <c r="AG260" i="1"/>
  <c r="AE261" i="1"/>
  <c r="AF261" i="1"/>
  <c r="AG261" i="1"/>
  <c r="AE262" i="1"/>
  <c r="AF262" i="1"/>
  <c r="AG262" i="1"/>
  <c r="AE263" i="1"/>
  <c r="AF263" i="1"/>
  <c r="AG263" i="1"/>
  <c r="AE264" i="1"/>
  <c r="AF264" i="1"/>
  <c r="AG264" i="1"/>
  <c r="AE265" i="1"/>
  <c r="AF265" i="1"/>
  <c r="AG265" i="1"/>
  <c r="AE266" i="1"/>
  <c r="AF266" i="1"/>
  <c r="AG266" i="1"/>
  <c r="AE267" i="1"/>
  <c r="AF267" i="1"/>
  <c r="AG267" i="1"/>
  <c r="AE268" i="1"/>
  <c r="AF268" i="1"/>
  <c r="AG268" i="1"/>
  <c r="AE269" i="1"/>
  <c r="AF269" i="1"/>
  <c r="AG269" i="1"/>
  <c r="AE270" i="1"/>
  <c r="AF270" i="1"/>
  <c r="AG270" i="1"/>
  <c r="AE271" i="1"/>
  <c r="AF271" i="1"/>
  <c r="AG271" i="1"/>
  <c r="AE272" i="1"/>
  <c r="AF272" i="1"/>
  <c r="AG272" i="1"/>
  <c r="AE273" i="1"/>
  <c r="AF273" i="1"/>
  <c r="AG273" i="1"/>
  <c r="AE274" i="1"/>
  <c r="AF274" i="1"/>
  <c r="AG274" i="1"/>
  <c r="AE275" i="1"/>
  <c r="AF275" i="1"/>
  <c r="AG275" i="1"/>
  <c r="AE276" i="1"/>
  <c r="AF276" i="1"/>
  <c r="AG276" i="1"/>
  <c r="AE277" i="1"/>
  <c r="AF277" i="1"/>
  <c r="AG277" i="1"/>
  <c r="AE278" i="1"/>
  <c r="AF278" i="1"/>
  <c r="AG278" i="1"/>
  <c r="AE279" i="1"/>
  <c r="AF279" i="1"/>
  <c r="AG279" i="1"/>
  <c r="AE280" i="1"/>
  <c r="AF280" i="1"/>
  <c r="AG280" i="1"/>
  <c r="AE281" i="1"/>
  <c r="AF281" i="1"/>
  <c r="AG281" i="1"/>
  <c r="AE282" i="1"/>
  <c r="AF282" i="1"/>
  <c r="AG282" i="1"/>
  <c r="AE283" i="1"/>
  <c r="AF283" i="1"/>
  <c r="AG283" i="1"/>
  <c r="AE284" i="1"/>
  <c r="AF284" i="1"/>
  <c r="AG284" i="1"/>
  <c r="AE285" i="1"/>
  <c r="AF285" i="1"/>
  <c r="AG285" i="1"/>
  <c r="AE286" i="1"/>
  <c r="AF286" i="1"/>
  <c r="AG286" i="1"/>
  <c r="AE287" i="1"/>
  <c r="AF287" i="1"/>
  <c r="AG287" i="1"/>
  <c r="AE288" i="1"/>
  <c r="AF288" i="1"/>
  <c r="AG288" i="1"/>
  <c r="AE289" i="1"/>
  <c r="AF289" i="1"/>
  <c r="AG289" i="1"/>
  <c r="AE290" i="1"/>
  <c r="AF290" i="1"/>
  <c r="AG290" i="1"/>
  <c r="AE291" i="1"/>
  <c r="AF291" i="1"/>
  <c r="AG291" i="1"/>
  <c r="AE292" i="1"/>
  <c r="AF292" i="1"/>
  <c r="AG292" i="1"/>
  <c r="AE293" i="1"/>
  <c r="AF293" i="1"/>
  <c r="AG293" i="1"/>
  <c r="AE294" i="1"/>
  <c r="AF294" i="1"/>
  <c r="AG294" i="1"/>
  <c r="AE295" i="1"/>
  <c r="AF295" i="1"/>
  <c r="AG295" i="1"/>
  <c r="AE296" i="1"/>
  <c r="AF296" i="1"/>
  <c r="AG296" i="1"/>
  <c r="AE297" i="1"/>
  <c r="AF297" i="1"/>
  <c r="AG297" i="1"/>
  <c r="AE298" i="1"/>
  <c r="AF298" i="1"/>
  <c r="AG298" i="1"/>
  <c r="AE299" i="1"/>
  <c r="AF299" i="1"/>
  <c r="AG299" i="1"/>
  <c r="AE300" i="1"/>
  <c r="AF300" i="1"/>
  <c r="AG300" i="1"/>
  <c r="AE301" i="1"/>
  <c r="AF301" i="1"/>
  <c r="AG301" i="1"/>
  <c r="AE302" i="1"/>
  <c r="AF302" i="1"/>
  <c r="AG302" i="1"/>
  <c r="AE303" i="1"/>
  <c r="AF303" i="1"/>
  <c r="AG303" i="1"/>
  <c r="AE304" i="1"/>
  <c r="AF304" i="1"/>
  <c r="AG304" i="1"/>
  <c r="AE305" i="1"/>
  <c r="AF305" i="1"/>
  <c r="AG305" i="1"/>
  <c r="AE306" i="1"/>
  <c r="AF306" i="1"/>
  <c r="AG306" i="1"/>
  <c r="AE307" i="1"/>
  <c r="AF307" i="1"/>
  <c r="AG307" i="1"/>
  <c r="AE308" i="1"/>
  <c r="AF308" i="1"/>
  <c r="AG308" i="1"/>
  <c r="AE309" i="1"/>
  <c r="AF309" i="1"/>
  <c r="AG309" i="1"/>
  <c r="AE310" i="1"/>
  <c r="AF310" i="1"/>
  <c r="AG310" i="1"/>
  <c r="AE311" i="1"/>
  <c r="AF311" i="1"/>
  <c r="AG311" i="1"/>
  <c r="AE312" i="1"/>
  <c r="AF312" i="1"/>
  <c r="AG312" i="1"/>
  <c r="AE313" i="1"/>
  <c r="AF313" i="1"/>
  <c r="AG313" i="1"/>
  <c r="AE314" i="1"/>
  <c r="AF314" i="1"/>
  <c r="AG314" i="1"/>
  <c r="AE315" i="1"/>
  <c r="AF315" i="1"/>
  <c r="AG315" i="1"/>
  <c r="AE316" i="1"/>
  <c r="AF316" i="1"/>
  <c r="AG316" i="1"/>
  <c r="AE317" i="1"/>
  <c r="AF317" i="1"/>
  <c r="AG317" i="1"/>
  <c r="AE318" i="1"/>
  <c r="AF318" i="1"/>
  <c r="AG318" i="1"/>
  <c r="AE319" i="1"/>
  <c r="AF319" i="1"/>
  <c r="AG319" i="1"/>
  <c r="AE320" i="1"/>
  <c r="AF320" i="1"/>
  <c r="AG320" i="1"/>
  <c r="AE321" i="1"/>
  <c r="AF321" i="1"/>
  <c r="AG321" i="1"/>
  <c r="AE322" i="1"/>
  <c r="AF322" i="1"/>
  <c r="AG322" i="1"/>
  <c r="AE323" i="1"/>
  <c r="AF323" i="1"/>
  <c r="AG323" i="1"/>
  <c r="AE324" i="1"/>
  <c r="AF324" i="1"/>
  <c r="AG324" i="1"/>
  <c r="AE325" i="1"/>
  <c r="AF325" i="1"/>
  <c r="AG325" i="1"/>
  <c r="AE326" i="1"/>
  <c r="AF326" i="1"/>
  <c r="AG326" i="1"/>
  <c r="AE327" i="1"/>
  <c r="AF327" i="1"/>
  <c r="AG327" i="1"/>
  <c r="AE328" i="1"/>
  <c r="AF328" i="1"/>
  <c r="AG328" i="1"/>
  <c r="AE329" i="1"/>
  <c r="AF329" i="1"/>
  <c r="AG329" i="1"/>
  <c r="AE330" i="1"/>
  <c r="AF330" i="1"/>
  <c r="AG330" i="1"/>
  <c r="AE331" i="1"/>
  <c r="AF331" i="1"/>
  <c r="AG331" i="1"/>
  <c r="AE332" i="1"/>
  <c r="AF332" i="1"/>
  <c r="AG332" i="1"/>
  <c r="AE333" i="1"/>
  <c r="AF333" i="1"/>
  <c r="AG333" i="1"/>
  <c r="AE334" i="1"/>
  <c r="AF334" i="1"/>
  <c r="AG334" i="1"/>
  <c r="AE335" i="1"/>
  <c r="AF335" i="1"/>
  <c r="AG335" i="1"/>
  <c r="AE336" i="1"/>
  <c r="AF336" i="1"/>
  <c r="AG336" i="1"/>
  <c r="AE337" i="1"/>
  <c r="AF337" i="1"/>
  <c r="AG337" i="1"/>
  <c r="AE338" i="1"/>
  <c r="AF338" i="1"/>
  <c r="AG338" i="1"/>
  <c r="AE339" i="1"/>
  <c r="AF339" i="1"/>
  <c r="AG339" i="1"/>
  <c r="AE340" i="1"/>
  <c r="AF340" i="1"/>
  <c r="AG340" i="1"/>
  <c r="AE341" i="1"/>
  <c r="AF341" i="1"/>
  <c r="AG341" i="1"/>
  <c r="AE342" i="1"/>
  <c r="AF342" i="1"/>
  <c r="AG342" i="1"/>
  <c r="AE343" i="1"/>
  <c r="AF343" i="1"/>
  <c r="AG343" i="1"/>
  <c r="AE344" i="1"/>
  <c r="AF344" i="1"/>
  <c r="AG344" i="1"/>
  <c r="AE345" i="1"/>
  <c r="AF345" i="1"/>
  <c r="AG345" i="1"/>
  <c r="AE346" i="1"/>
  <c r="AF346" i="1"/>
  <c r="AG346" i="1"/>
  <c r="AE347" i="1"/>
  <c r="AF347" i="1"/>
  <c r="AG347" i="1"/>
  <c r="AE348" i="1"/>
  <c r="AF348" i="1"/>
  <c r="AG348" i="1"/>
  <c r="AE349" i="1"/>
  <c r="AF349" i="1"/>
  <c r="AG349" i="1"/>
  <c r="AE350" i="1"/>
  <c r="AF350" i="1"/>
  <c r="AG350" i="1"/>
  <c r="AE351" i="1"/>
  <c r="AF351" i="1"/>
  <c r="AG351" i="1"/>
  <c r="AE352" i="1"/>
  <c r="AF352" i="1"/>
  <c r="AG352" i="1"/>
  <c r="AE353" i="1"/>
  <c r="AF353" i="1"/>
  <c r="AG353" i="1"/>
  <c r="AE354" i="1"/>
  <c r="AF354" i="1"/>
  <c r="AG354" i="1"/>
  <c r="AE355" i="1"/>
  <c r="AF355" i="1"/>
  <c r="AG355" i="1"/>
  <c r="AE356" i="1"/>
  <c r="AF356" i="1"/>
  <c r="AG356" i="1"/>
  <c r="AE357" i="1"/>
  <c r="AF357" i="1"/>
  <c r="AG357" i="1"/>
  <c r="AE358" i="1"/>
  <c r="AF358" i="1"/>
  <c r="AG358" i="1"/>
  <c r="AE359" i="1"/>
  <c r="AF359" i="1"/>
  <c r="AG359" i="1"/>
  <c r="AE360" i="1"/>
  <c r="AF360" i="1"/>
  <c r="AG360" i="1"/>
  <c r="AE361" i="1"/>
  <c r="AF361" i="1"/>
  <c r="AG361" i="1"/>
  <c r="AE362" i="1"/>
  <c r="AF362" i="1"/>
  <c r="AG362" i="1"/>
  <c r="AE363" i="1"/>
  <c r="AF363" i="1"/>
  <c r="AG363" i="1"/>
  <c r="AE364" i="1"/>
  <c r="AF364" i="1"/>
  <c r="AG364" i="1"/>
  <c r="AE365" i="1"/>
  <c r="AF365" i="1"/>
  <c r="AG365" i="1"/>
  <c r="AE366" i="1"/>
  <c r="AF366" i="1"/>
  <c r="AG366" i="1"/>
  <c r="AE367" i="1"/>
  <c r="AF367" i="1"/>
  <c r="AG367" i="1"/>
  <c r="AE368" i="1"/>
  <c r="AF368" i="1"/>
  <c r="AG368" i="1"/>
  <c r="AE369" i="1"/>
  <c r="AF369" i="1"/>
  <c r="AG369" i="1"/>
  <c r="AE370" i="1"/>
  <c r="AF370" i="1"/>
  <c r="AG370" i="1"/>
  <c r="AE371" i="1"/>
  <c r="AF371" i="1"/>
  <c r="AG371" i="1"/>
  <c r="AF20" i="1"/>
  <c r="AG20" i="1"/>
  <c r="AE20" i="1"/>
  <c r="AA24" i="1"/>
  <c r="AB24" i="1"/>
  <c r="AC24" i="1"/>
  <c r="AA25" i="1"/>
  <c r="AB25" i="1"/>
  <c r="AC25" i="1"/>
  <c r="AA26" i="1"/>
  <c r="AB26" i="1"/>
  <c r="AC26" i="1"/>
  <c r="AA27" i="1"/>
  <c r="AB27" i="1"/>
  <c r="AC27" i="1"/>
  <c r="AA28" i="1"/>
  <c r="AB28" i="1"/>
  <c r="AC28" i="1"/>
  <c r="AA29" i="1"/>
  <c r="AB29" i="1"/>
  <c r="AC29" i="1"/>
  <c r="AA30" i="1"/>
  <c r="AB30" i="1"/>
  <c r="AC30" i="1"/>
  <c r="AA31" i="1"/>
  <c r="AB31" i="1"/>
  <c r="AC31" i="1"/>
  <c r="AA32" i="1"/>
  <c r="AB32" i="1"/>
  <c r="AC32" i="1"/>
  <c r="AA33" i="1"/>
  <c r="AB33" i="1"/>
  <c r="AC33" i="1"/>
  <c r="AA34" i="1"/>
  <c r="AB34" i="1"/>
  <c r="AC34" i="1"/>
  <c r="AA35" i="1"/>
  <c r="AB35" i="1"/>
  <c r="AC35" i="1"/>
  <c r="AA36" i="1"/>
  <c r="AB36" i="1"/>
  <c r="AC36" i="1"/>
  <c r="AA37" i="1"/>
  <c r="AB37" i="1"/>
  <c r="AC37" i="1"/>
  <c r="AA38" i="1"/>
  <c r="AB38" i="1"/>
  <c r="AC38" i="1"/>
  <c r="AA39" i="1"/>
  <c r="AB39" i="1"/>
  <c r="AC39" i="1"/>
  <c r="AA40" i="1"/>
  <c r="AB40" i="1"/>
  <c r="AC40" i="1"/>
  <c r="AA41" i="1"/>
  <c r="AB41" i="1"/>
  <c r="AC41" i="1"/>
  <c r="AA42" i="1"/>
  <c r="AB42" i="1"/>
  <c r="AC42" i="1"/>
  <c r="AA43" i="1"/>
  <c r="AB43" i="1"/>
  <c r="AC43" i="1"/>
  <c r="AA44" i="1"/>
  <c r="AB44" i="1"/>
  <c r="AC44" i="1"/>
  <c r="AA45" i="1"/>
  <c r="AB45" i="1"/>
  <c r="AC45" i="1"/>
  <c r="AA46" i="1"/>
  <c r="AB46" i="1"/>
  <c r="AC46" i="1"/>
  <c r="AA47" i="1"/>
  <c r="AB47" i="1"/>
  <c r="AC47" i="1"/>
  <c r="AA48" i="1"/>
  <c r="AB48" i="1"/>
  <c r="AC48" i="1"/>
  <c r="AA49" i="1"/>
  <c r="AB49" i="1"/>
  <c r="AC49" i="1"/>
  <c r="AA50" i="1"/>
  <c r="AB50" i="1"/>
  <c r="AC50" i="1"/>
  <c r="AA51" i="1"/>
  <c r="AB51" i="1"/>
  <c r="AC51" i="1"/>
  <c r="AA52" i="1"/>
  <c r="AB52" i="1"/>
  <c r="AC52" i="1"/>
  <c r="AA53" i="1"/>
  <c r="AB53" i="1"/>
  <c r="AC53" i="1"/>
  <c r="AA54" i="1"/>
  <c r="AB54" i="1"/>
  <c r="AC54" i="1"/>
  <c r="AA55" i="1"/>
  <c r="AB55" i="1"/>
  <c r="AC55" i="1"/>
  <c r="AA56" i="1"/>
  <c r="AB56" i="1"/>
  <c r="AC56" i="1"/>
  <c r="AA57" i="1"/>
  <c r="AB57" i="1"/>
  <c r="AC57" i="1"/>
  <c r="AA58" i="1"/>
  <c r="AB58" i="1"/>
  <c r="AC58" i="1"/>
  <c r="AA59" i="1"/>
  <c r="AB59" i="1"/>
  <c r="AC59" i="1"/>
  <c r="AA60" i="1"/>
  <c r="AB60" i="1"/>
  <c r="AC60" i="1"/>
  <c r="AA61" i="1"/>
  <c r="AB61" i="1"/>
  <c r="AC61" i="1"/>
  <c r="AA62" i="1"/>
  <c r="AB62" i="1"/>
  <c r="AC62" i="1"/>
  <c r="AA63" i="1"/>
  <c r="AB63" i="1"/>
  <c r="AC63" i="1"/>
  <c r="AA64" i="1"/>
  <c r="AB64" i="1"/>
  <c r="AC64" i="1"/>
  <c r="AA65" i="1"/>
  <c r="AB65" i="1"/>
  <c r="AC65" i="1"/>
  <c r="AA66" i="1"/>
  <c r="AB66" i="1"/>
  <c r="AC66" i="1"/>
  <c r="AA67" i="1"/>
  <c r="AB67" i="1"/>
  <c r="AC67" i="1"/>
  <c r="AA68" i="1"/>
  <c r="AB68" i="1"/>
  <c r="AC68" i="1"/>
  <c r="AA69" i="1"/>
  <c r="AB69" i="1"/>
  <c r="AC69" i="1"/>
  <c r="AA70" i="1"/>
  <c r="AB70" i="1"/>
  <c r="AC70" i="1"/>
  <c r="AA71" i="1"/>
  <c r="AB71" i="1"/>
  <c r="AC71" i="1"/>
  <c r="AA72" i="1"/>
  <c r="AB72" i="1"/>
  <c r="AC72" i="1"/>
  <c r="AA73" i="1"/>
  <c r="AB73" i="1"/>
  <c r="AC73" i="1"/>
  <c r="AA74" i="1"/>
  <c r="AB74" i="1"/>
  <c r="AC74" i="1"/>
  <c r="AA75" i="1"/>
  <c r="AB75" i="1"/>
  <c r="AC75" i="1"/>
  <c r="AA76" i="1"/>
  <c r="AB76" i="1"/>
  <c r="AC76" i="1"/>
  <c r="AA77" i="1"/>
  <c r="AB77" i="1"/>
  <c r="AC77" i="1"/>
  <c r="AA78" i="1"/>
  <c r="AB78" i="1"/>
  <c r="AC78" i="1"/>
  <c r="AA79" i="1"/>
  <c r="AB79" i="1"/>
  <c r="AC79" i="1"/>
  <c r="AA80" i="1"/>
  <c r="AB80" i="1"/>
  <c r="AC80" i="1"/>
  <c r="AA81" i="1"/>
  <c r="AB81" i="1"/>
  <c r="AC81" i="1"/>
  <c r="AA82" i="1"/>
  <c r="AB82" i="1"/>
  <c r="AC82" i="1"/>
  <c r="AA83" i="1"/>
  <c r="AB83" i="1"/>
  <c r="AC83" i="1"/>
  <c r="AA84" i="1"/>
  <c r="AB84" i="1"/>
  <c r="AC84" i="1"/>
  <c r="AA85" i="1"/>
  <c r="AB85" i="1"/>
  <c r="AC85" i="1"/>
  <c r="AA86" i="1"/>
  <c r="AB86" i="1"/>
  <c r="AC86" i="1"/>
  <c r="AA87" i="1"/>
  <c r="AB87" i="1"/>
  <c r="AC87" i="1"/>
  <c r="AA88" i="1"/>
  <c r="AB88" i="1"/>
  <c r="AC88" i="1"/>
  <c r="AA89" i="1"/>
  <c r="AB89" i="1"/>
  <c r="AC89" i="1"/>
  <c r="AA90" i="1"/>
  <c r="AB90" i="1"/>
  <c r="AC90" i="1"/>
  <c r="AA91" i="1"/>
  <c r="AB91" i="1"/>
  <c r="AC91" i="1"/>
  <c r="AA92" i="1"/>
  <c r="AB92" i="1"/>
  <c r="AC92" i="1"/>
  <c r="AA93" i="1"/>
  <c r="AB93" i="1"/>
  <c r="AC93" i="1"/>
  <c r="AA94" i="1"/>
  <c r="AB94" i="1"/>
  <c r="AC94" i="1"/>
  <c r="AA95" i="1"/>
  <c r="AB95" i="1"/>
  <c r="AC95" i="1"/>
  <c r="AA96" i="1"/>
  <c r="AB96" i="1"/>
  <c r="AC96" i="1"/>
  <c r="AA97" i="1"/>
  <c r="AB97" i="1"/>
  <c r="AC97" i="1"/>
  <c r="AA98" i="1"/>
  <c r="AB98" i="1"/>
  <c r="AC98" i="1"/>
  <c r="AA99" i="1"/>
  <c r="AB99" i="1"/>
  <c r="AC99" i="1"/>
  <c r="AA100" i="1"/>
  <c r="AB100" i="1"/>
  <c r="AC100" i="1"/>
  <c r="AA101" i="1"/>
  <c r="AB101" i="1"/>
  <c r="AC101" i="1"/>
  <c r="AA102" i="1"/>
  <c r="AB102" i="1"/>
  <c r="AC102" i="1"/>
  <c r="AA103" i="1"/>
  <c r="AB103" i="1"/>
  <c r="AC103" i="1"/>
  <c r="AA104" i="1"/>
  <c r="AB104" i="1"/>
  <c r="AC104" i="1"/>
  <c r="AA105" i="1"/>
  <c r="AB105" i="1"/>
  <c r="AC105" i="1"/>
  <c r="AA106" i="1"/>
  <c r="AB106" i="1"/>
  <c r="AC106" i="1"/>
  <c r="AA107" i="1"/>
  <c r="AB107" i="1"/>
  <c r="AC107" i="1"/>
  <c r="AA108" i="1"/>
  <c r="AB108" i="1"/>
  <c r="AC108" i="1"/>
  <c r="AA109" i="1"/>
  <c r="AB109" i="1"/>
  <c r="AC109" i="1"/>
  <c r="AA110" i="1"/>
  <c r="AB110" i="1"/>
  <c r="AC110" i="1"/>
  <c r="AA111" i="1"/>
  <c r="AB111" i="1"/>
  <c r="AC111" i="1"/>
  <c r="AA112" i="1"/>
  <c r="AB112" i="1"/>
  <c r="AC112" i="1"/>
  <c r="AA113" i="1"/>
  <c r="AB113" i="1"/>
  <c r="AC113" i="1"/>
  <c r="AA114" i="1"/>
  <c r="AB114" i="1"/>
  <c r="AC114" i="1"/>
  <c r="AA115" i="1"/>
  <c r="AB115" i="1"/>
  <c r="AC115" i="1"/>
  <c r="AA116" i="1"/>
  <c r="AB116" i="1"/>
  <c r="AC116" i="1"/>
  <c r="AA117" i="1"/>
  <c r="AB117" i="1"/>
  <c r="AC117" i="1"/>
  <c r="AA118" i="1"/>
  <c r="AB118" i="1"/>
  <c r="AC118" i="1"/>
  <c r="AA119" i="1"/>
  <c r="AB119" i="1"/>
  <c r="AC119" i="1"/>
  <c r="AA120" i="1"/>
  <c r="AB120" i="1"/>
  <c r="AC120" i="1"/>
  <c r="AA121" i="1"/>
  <c r="AB121" i="1"/>
  <c r="AC121" i="1"/>
  <c r="AA122" i="1"/>
  <c r="AB122" i="1"/>
  <c r="AC122" i="1"/>
  <c r="AA123" i="1"/>
  <c r="AB123" i="1"/>
  <c r="AC123" i="1"/>
  <c r="AA124" i="1"/>
  <c r="AB124" i="1"/>
  <c r="AC124" i="1"/>
  <c r="AA125" i="1"/>
  <c r="AB125" i="1"/>
  <c r="AC125" i="1"/>
  <c r="AA126" i="1"/>
  <c r="AB126" i="1"/>
  <c r="AC126" i="1"/>
  <c r="AA127" i="1"/>
  <c r="AB127" i="1"/>
  <c r="AC127" i="1"/>
  <c r="AA128" i="1"/>
  <c r="AB128" i="1"/>
  <c r="AC128" i="1"/>
  <c r="AA129" i="1"/>
  <c r="AB129" i="1"/>
  <c r="AC129" i="1"/>
  <c r="AA130" i="1"/>
  <c r="AB130" i="1"/>
  <c r="AC130" i="1"/>
  <c r="AA131" i="1"/>
  <c r="AB131" i="1"/>
  <c r="AC131" i="1"/>
  <c r="AA132" i="1"/>
  <c r="AB132" i="1"/>
  <c r="AC132" i="1"/>
  <c r="AA133" i="1"/>
  <c r="AB133" i="1"/>
  <c r="AC133" i="1"/>
  <c r="AA134" i="1"/>
  <c r="AB134" i="1"/>
  <c r="AC134" i="1"/>
  <c r="AA135" i="1"/>
  <c r="AB135" i="1"/>
  <c r="AC135" i="1"/>
  <c r="AA136" i="1"/>
  <c r="AB136" i="1"/>
  <c r="AC136" i="1"/>
  <c r="AA137" i="1"/>
  <c r="AB137" i="1"/>
  <c r="AC137" i="1"/>
  <c r="AA138" i="1"/>
  <c r="AB138" i="1"/>
  <c r="AC138" i="1"/>
  <c r="AA139" i="1"/>
  <c r="AB139" i="1"/>
  <c r="AC139" i="1"/>
  <c r="AA140" i="1"/>
  <c r="AB140" i="1"/>
  <c r="AC140" i="1"/>
  <c r="AA141" i="1"/>
  <c r="AB141" i="1"/>
  <c r="AC141" i="1"/>
  <c r="AA142" i="1"/>
  <c r="AB142" i="1"/>
  <c r="AC142" i="1"/>
  <c r="AA143" i="1"/>
  <c r="AB143" i="1"/>
  <c r="AC143" i="1"/>
  <c r="AA144" i="1"/>
  <c r="AB144" i="1"/>
  <c r="AC144" i="1"/>
  <c r="AA145" i="1"/>
  <c r="AB145" i="1"/>
  <c r="AC145" i="1"/>
  <c r="AA146" i="1"/>
  <c r="AB146" i="1"/>
  <c r="AC146" i="1"/>
  <c r="AA147" i="1"/>
  <c r="AB147" i="1"/>
  <c r="AC147" i="1"/>
  <c r="AA148" i="1"/>
  <c r="AB148" i="1"/>
  <c r="AC148" i="1"/>
  <c r="AA149" i="1"/>
  <c r="AB149" i="1"/>
  <c r="AC149" i="1"/>
  <c r="AA150" i="1"/>
  <c r="AB150" i="1"/>
  <c r="AC150" i="1"/>
  <c r="AA151" i="1"/>
  <c r="AB151" i="1"/>
  <c r="AC151" i="1"/>
  <c r="AA152" i="1"/>
  <c r="AB152" i="1"/>
  <c r="AC152" i="1"/>
  <c r="AA153" i="1"/>
  <c r="AB153" i="1"/>
  <c r="AC153" i="1"/>
  <c r="AA154" i="1"/>
  <c r="AB154" i="1"/>
  <c r="AC154" i="1"/>
  <c r="AA155" i="1"/>
  <c r="AB155" i="1"/>
  <c r="AC155" i="1"/>
  <c r="AA156" i="1"/>
  <c r="AB156" i="1"/>
  <c r="AC156" i="1"/>
  <c r="AA157" i="1"/>
  <c r="AB157" i="1"/>
  <c r="AC157" i="1"/>
  <c r="AA158" i="1"/>
  <c r="AB158" i="1"/>
  <c r="AC158" i="1"/>
  <c r="AA159" i="1"/>
  <c r="AB159" i="1"/>
  <c r="AC159" i="1"/>
  <c r="AA160" i="1"/>
  <c r="AB160" i="1"/>
  <c r="AC160" i="1"/>
  <c r="AA161" i="1"/>
  <c r="AB161" i="1"/>
  <c r="AC161" i="1"/>
  <c r="AA162" i="1"/>
  <c r="AB162" i="1"/>
  <c r="AC162" i="1"/>
  <c r="AA163" i="1"/>
  <c r="AB163" i="1"/>
  <c r="AC163" i="1"/>
  <c r="AA164" i="1"/>
  <c r="AB164" i="1"/>
  <c r="AC164" i="1"/>
  <c r="AA165" i="1"/>
  <c r="AB165" i="1"/>
  <c r="AC165" i="1"/>
  <c r="AA166" i="1"/>
  <c r="AB166" i="1"/>
  <c r="AC166" i="1"/>
  <c r="AA167" i="1"/>
  <c r="AB167" i="1"/>
  <c r="AC167" i="1"/>
  <c r="AA168" i="1"/>
  <c r="AB168" i="1"/>
  <c r="AC168" i="1"/>
  <c r="AA169" i="1"/>
  <c r="AB169" i="1"/>
  <c r="AC169" i="1"/>
  <c r="AA170" i="1"/>
  <c r="AB170" i="1"/>
  <c r="AC170" i="1"/>
  <c r="AA171" i="1"/>
  <c r="AB171" i="1"/>
  <c r="AC171" i="1"/>
  <c r="AA172" i="1"/>
  <c r="AB172" i="1"/>
  <c r="AC172" i="1"/>
  <c r="AA173" i="1"/>
  <c r="AB173" i="1"/>
  <c r="AC173" i="1"/>
  <c r="AA174" i="1"/>
  <c r="AB174" i="1"/>
  <c r="AC174" i="1"/>
  <c r="AA175" i="1"/>
  <c r="AB175" i="1"/>
  <c r="AC175" i="1"/>
  <c r="AA176" i="1"/>
  <c r="AB176" i="1"/>
  <c r="AC176" i="1"/>
  <c r="AA177" i="1"/>
  <c r="AB177" i="1"/>
  <c r="AC177" i="1"/>
  <c r="AA178" i="1"/>
  <c r="AB178" i="1"/>
  <c r="AC178" i="1"/>
  <c r="AA179" i="1"/>
  <c r="AB179" i="1"/>
  <c r="AC179" i="1"/>
  <c r="AA180" i="1"/>
  <c r="AB180" i="1"/>
  <c r="AC180" i="1"/>
  <c r="AA181" i="1"/>
  <c r="AB181" i="1"/>
  <c r="AC181" i="1"/>
  <c r="AA182" i="1"/>
  <c r="AB182" i="1"/>
  <c r="AC182" i="1"/>
  <c r="AA183" i="1"/>
  <c r="AB183" i="1"/>
  <c r="AC183" i="1"/>
  <c r="AA184" i="1"/>
  <c r="AB184" i="1"/>
  <c r="AC184" i="1"/>
  <c r="AA185" i="1"/>
  <c r="AB185" i="1"/>
  <c r="AC185" i="1"/>
  <c r="AA186" i="1"/>
  <c r="AB186" i="1"/>
  <c r="AC186" i="1"/>
  <c r="AA187" i="1"/>
  <c r="AB187" i="1"/>
  <c r="AC187" i="1"/>
  <c r="AA188" i="1"/>
  <c r="AB188" i="1"/>
  <c r="AC188" i="1"/>
  <c r="AA189" i="1"/>
  <c r="AB189" i="1"/>
  <c r="AC189" i="1"/>
  <c r="AA190" i="1"/>
  <c r="AB190" i="1"/>
  <c r="AC190" i="1"/>
  <c r="AA191" i="1"/>
  <c r="AB191" i="1"/>
  <c r="AC191" i="1"/>
  <c r="AA192" i="1"/>
  <c r="AB192" i="1"/>
  <c r="AC192" i="1"/>
  <c r="AA193" i="1"/>
  <c r="AB193" i="1"/>
  <c r="AC193" i="1"/>
  <c r="AA194" i="1"/>
  <c r="AB194" i="1"/>
  <c r="AC194" i="1"/>
  <c r="AA195" i="1"/>
  <c r="AB195" i="1"/>
  <c r="AC195" i="1"/>
  <c r="AA196" i="1"/>
  <c r="AB196" i="1"/>
  <c r="AC196" i="1"/>
  <c r="AA197" i="1"/>
  <c r="AB197" i="1"/>
  <c r="AC197" i="1"/>
  <c r="AA198" i="1"/>
  <c r="AB198" i="1"/>
  <c r="AC198" i="1"/>
  <c r="AA199" i="1"/>
  <c r="AB199" i="1"/>
  <c r="AC199" i="1"/>
  <c r="AA200" i="1"/>
  <c r="AB200" i="1"/>
  <c r="AC200" i="1"/>
  <c r="AA201" i="1"/>
  <c r="AB201" i="1"/>
  <c r="AC201" i="1"/>
  <c r="AA202" i="1"/>
  <c r="AB202" i="1"/>
  <c r="AC202" i="1"/>
  <c r="AA203" i="1"/>
  <c r="AB203" i="1"/>
  <c r="AC203" i="1"/>
  <c r="AA204" i="1"/>
  <c r="AB204" i="1"/>
  <c r="AC204" i="1"/>
  <c r="AA205" i="1"/>
  <c r="AB205" i="1"/>
  <c r="AC205" i="1"/>
  <c r="AA206" i="1"/>
  <c r="AB206" i="1"/>
  <c r="AC206" i="1"/>
  <c r="AA207" i="1"/>
  <c r="AB207" i="1"/>
  <c r="AC207" i="1"/>
  <c r="AA208" i="1"/>
  <c r="AB208" i="1"/>
  <c r="AC208" i="1"/>
  <c r="AA209" i="1"/>
  <c r="AB209" i="1"/>
  <c r="AC209" i="1"/>
  <c r="AA210" i="1"/>
  <c r="AB210" i="1"/>
  <c r="AC210" i="1"/>
  <c r="AA211" i="1"/>
  <c r="AB211" i="1"/>
  <c r="AC211" i="1"/>
  <c r="AA212" i="1"/>
  <c r="AB212" i="1"/>
  <c r="AC212" i="1"/>
  <c r="AA213" i="1"/>
  <c r="AB213" i="1"/>
  <c r="AC213" i="1"/>
  <c r="AA214" i="1"/>
  <c r="AB214" i="1"/>
  <c r="AC214" i="1"/>
  <c r="AA215" i="1"/>
  <c r="AB215" i="1"/>
  <c r="AC215" i="1"/>
  <c r="AA216" i="1"/>
  <c r="AB216" i="1"/>
  <c r="AC216" i="1"/>
  <c r="AA217" i="1"/>
  <c r="AB217" i="1"/>
  <c r="AC217" i="1"/>
  <c r="AA218" i="1"/>
  <c r="AB218" i="1"/>
  <c r="AC218" i="1"/>
  <c r="AA219" i="1"/>
  <c r="AB219" i="1"/>
  <c r="AC219" i="1"/>
  <c r="AA220" i="1"/>
  <c r="AB220" i="1"/>
  <c r="AC220" i="1"/>
  <c r="AA221" i="1"/>
  <c r="AB221" i="1"/>
  <c r="AC221" i="1"/>
  <c r="AA222" i="1"/>
  <c r="AB222" i="1"/>
  <c r="AC222" i="1"/>
  <c r="AA223" i="1"/>
  <c r="AB223" i="1"/>
  <c r="AC223" i="1"/>
  <c r="AA224" i="1"/>
  <c r="AB224" i="1"/>
  <c r="AC224" i="1"/>
  <c r="AA225" i="1"/>
  <c r="AB225" i="1"/>
  <c r="AC225" i="1"/>
  <c r="AA226" i="1"/>
  <c r="AB226" i="1"/>
  <c r="AC226" i="1"/>
  <c r="AA227" i="1"/>
  <c r="AB227" i="1"/>
  <c r="AC227" i="1"/>
  <c r="AA228" i="1"/>
  <c r="AB228" i="1"/>
  <c r="AC228" i="1"/>
  <c r="AA229" i="1"/>
  <c r="AB229" i="1"/>
  <c r="AC229" i="1"/>
  <c r="AA230" i="1"/>
  <c r="AB230" i="1"/>
  <c r="AC230" i="1"/>
  <c r="AA231" i="1"/>
  <c r="AB231" i="1"/>
  <c r="AC231" i="1"/>
  <c r="AA232" i="1"/>
  <c r="AB232" i="1"/>
  <c r="AC232" i="1"/>
  <c r="AA233" i="1"/>
  <c r="AB233" i="1"/>
  <c r="AC233" i="1"/>
  <c r="AA234" i="1"/>
  <c r="AB234" i="1"/>
  <c r="AC234" i="1"/>
  <c r="AA235" i="1"/>
  <c r="AB235" i="1"/>
  <c r="AC235" i="1"/>
  <c r="AA236" i="1"/>
  <c r="AB236" i="1"/>
  <c r="AC236" i="1"/>
  <c r="AA237" i="1"/>
  <c r="AB237" i="1"/>
  <c r="AC237" i="1"/>
  <c r="AA238" i="1"/>
  <c r="AB238" i="1"/>
  <c r="AC238" i="1"/>
  <c r="AA239" i="1"/>
  <c r="AB239" i="1"/>
  <c r="AC239" i="1"/>
  <c r="AA240" i="1"/>
  <c r="AB240" i="1"/>
  <c r="AC240" i="1"/>
  <c r="AA241" i="1"/>
  <c r="AB241" i="1"/>
  <c r="AC241" i="1"/>
  <c r="AA242" i="1"/>
  <c r="AB242" i="1"/>
  <c r="AC242" i="1"/>
  <c r="AA243" i="1"/>
  <c r="AB243" i="1"/>
  <c r="AC243" i="1"/>
  <c r="AA244" i="1"/>
  <c r="AB244" i="1"/>
  <c r="AC244" i="1"/>
  <c r="AA245" i="1"/>
  <c r="AB245" i="1"/>
  <c r="AC245" i="1"/>
  <c r="AA246" i="1"/>
  <c r="AB246" i="1"/>
  <c r="AC246" i="1"/>
  <c r="AA247" i="1"/>
  <c r="AB247" i="1"/>
  <c r="AC247" i="1"/>
  <c r="AA248" i="1"/>
  <c r="AB248" i="1"/>
  <c r="AC248" i="1"/>
  <c r="AA249" i="1"/>
  <c r="AB249" i="1"/>
  <c r="AC249" i="1"/>
  <c r="AA250" i="1"/>
  <c r="AB250" i="1"/>
  <c r="AC250" i="1"/>
  <c r="AA251" i="1"/>
  <c r="AB251" i="1"/>
  <c r="AC251" i="1"/>
  <c r="AA252" i="1"/>
  <c r="AB252" i="1"/>
  <c r="AC252" i="1"/>
  <c r="AA253" i="1"/>
  <c r="AB253" i="1"/>
  <c r="AC253" i="1"/>
  <c r="AA254" i="1"/>
  <c r="AB254" i="1"/>
  <c r="AC254" i="1"/>
  <c r="AA255" i="1"/>
  <c r="AB255" i="1"/>
  <c r="AC255" i="1"/>
  <c r="AA256" i="1"/>
  <c r="AB256" i="1"/>
  <c r="AC256" i="1"/>
  <c r="AA257" i="1"/>
  <c r="AB257" i="1"/>
  <c r="AC257" i="1"/>
  <c r="AA258" i="1"/>
  <c r="AB258" i="1"/>
  <c r="AC258" i="1"/>
  <c r="AA259" i="1"/>
  <c r="AB259" i="1"/>
  <c r="AC259" i="1"/>
  <c r="AA260" i="1"/>
  <c r="AB260" i="1"/>
  <c r="AC260" i="1"/>
  <c r="AA261" i="1"/>
  <c r="AB261" i="1"/>
  <c r="AC261" i="1"/>
  <c r="AA262" i="1"/>
  <c r="AB262" i="1"/>
  <c r="AC262" i="1"/>
  <c r="AA263" i="1"/>
  <c r="AB263" i="1"/>
  <c r="AC263" i="1"/>
  <c r="AA264" i="1"/>
  <c r="AB264" i="1"/>
  <c r="AC264" i="1"/>
  <c r="AA265" i="1"/>
  <c r="AB265" i="1"/>
  <c r="AC265" i="1"/>
  <c r="AA266" i="1"/>
  <c r="AB266" i="1"/>
  <c r="AC266" i="1"/>
  <c r="AA267" i="1"/>
  <c r="AB267" i="1"/>
  <c r="AC267" i="1"/>
  <c r="AA268" i="1"/>
  <c r="AB268" i="1"/>
  <c r="AC268" i="1"/>
  <c r="AA269" i="1"/>
  <c r="AB269" i="1"/>
  <c r="AC269" i="1"/>
  <c r="AA270" i="1"/>
  <c r="AB270" i="1"/>
  <c r="AC270" i="1"/>
  <c r="AA271" i="1"/>
  <c r="AB271" i="1"/>
  <c r="AC271" i="1"/>
  <c r="AA272" i="1"/>
  <c r="AB272" i="1"/>
  <c r="AC272" i="1"/>
  <c r="AA273" i="1"/>
  <c r="AB273" i="1"/>
  <c r="AC273" i="1"/>
  <c r="AA274" i="1"/>
  <c r="AB274" i="1"/>
  <c r="AC274" i="1"/>
  <c r="AA275" i="1"/>
  <c r="AB275" i="1"/>
  <c r="AC275" i="1"/>
  <c r="AA276" i="1"/>
  <c r="AB276" i="1"/>
  <c r="AC276" i="1"/>
  <c r="AA277" i="1"/>
  <c r="AB277" i="1"/>
  <c r="AC277" i="1"/>
  <c r="AA278" i="1"/>
  <c r="AB278" i="1"/>
  <c r="AC278" i="1"/>
  <c r="AA279" i="1"/>
  <c r="AB279" i="1"/>
  <c r="AC279" i="1"/>
  <c r="AA280" i="1"/>
  <c r="AB280" i="1"/>
  <c r="AC280" i="1"/>
  <c r="AA281" i="1"/>
  <c r="AB281" i="1"/>
  <c r="AC281" i="1"/>
  <c r="AA282" i="1"/>
  <c r="AB282" i="1"/>
  <c r="AC282" i="1"/>
  <c r="AA283" i="1"/>
  <c r="AB283" i="1"/>
  <c r="AC283" i="1"/>
  <c r="AA284" i="1"/>
  <c r="AB284" i="1"/>
  <c r="AC284" i="1"/>
  <c r="AA285" i="1"/>
  <c r="AB285" i="1"/>
  <c r="AC285" i="1"/>
  <c r="AA286" i="1"/>
  <c r="AB286" i="1"/>
  <c r="AC286" i="1"/>
  <c r="AA287" i="1"/>
  <c r="AB287" i="1"/>
  <c r="AC287" i="1"/>
  <c r="AA288" i="1"/>
  <c r="AB288" i="1"/>
  <c r="AC288" i="1"/>
  <c r="AA289" i="1"/>
  <c r="AB289" i="1"/>
  <c r="AC289" i="1"/>
  <c r="AA290" i="1"/>
  <c r="AB290" i="1"/>
  <c r="AC290" i="1"/>
  <c r="AA291" i="1"/>
  <c r="AB291" i="1"/>
  <c r="AC291" i="1"/>
  <c r="AA292" i="1"/>
  <c r="AB292" i="1"/>
  <c r="AC292" i="1"/>
  <c r="AA293" i="1"/>
  <c r="AB293" i="1"/>
  <c r="AC293" i="1"/>
  <c r="AA294" i="1"/>
  <c r="AB294" i="1"/>
  <c r="AC294" i="1"/>
  <c r="AA295" i="1"/>
  <c r="AB295" i="1"/>
  <c r="AC295" i="1"/>
  <c r="AA296" i="1"/>
  <c r="AB296" i="1"/>
  <c r="AC296" i="1"/>
  <c r="AA297" i="1"/>
  <c r="AB297" i="1"/>
  <c r="AC297" i="1"/>
  <c r="AA298" i="1"/>
  <c r="AB298" i="1"/>
  <c r="AC298" i="1"/>
  <c r="AA299" i="1"/>
  <c r="AB299" i="1"/>
  <c r="AC299" i="1"/>
  <c r="AA300" i="1"/>
  <c r="AB300" i="1"/>
  <c r="AC300" i="1"/>
  <c r="AA301" i="1"/>
  <c r="AB301" i="1"/>
  <c r="AC301" i="1"/>
  <c r="AA302" i="1"/>
  <c r="AB302" i="1"/>
  <c r="AC302" i="1"/>
  <c r="AA303" i="1"/>
  <c r="AB303" i="1"/>
  <c r="AC303" i="1"/>
  <c r="AA304" i="1"/>
  <c r="AB304" i="1"/>
  <c r="AC304" i="1"/>
  <c r="AA305" i="1"/>
  <c r="AB305" i="1"/>
  <c r="AC305" i="1"/>
  <c r="AA306" i="1"/>
  <c r="AB306" i="1"/>
  <c r="AC306" i="1"/>
  <c r="AA307" i="1"/>
  <c r="AB307" i="1"/>
  <c r="AC307" i="1"/>
  <c r="AA308" i="1"/>
  <c r="AB308" i="1"/>
  <c r="AC308" i="1"/>
  <c r="AA309" i="1"/>
  <c r="AB309" i="1"/>
  <c r="AC309" i="1"/>
  <c r="AA310" i="1"/>
  <c r="AB310" i="1"/>
  <c r="AC310" i="1"/>
  <c r="AA311" i="1"/>
  <c r="AB311" i="1"/>
  <c r="AC311" i="1"/>
  <c r="AA312" i="1"/>
  <c r="AB312" i="1"/>
  <c r="AC312" i="1"/>
  <c r="AA313" i="1"/>
  <c r="AB313" i="1"/>
  <c r="AC313" i="1"/>
  <c r="AA314" i="1"/>
  <c r="AB314" i="1"/>
  <c r="AC314" i="1"/>
  <c r="AA315" i="1"/>
  <c r="AB315" i="1"/>
  <c r="AC315" i="1"/>
  <c r="AA316" i="1"/>
  <c r="AB316" i="1"/>
  <c r="AC316" i="1"/>
  <c r="AA317" i="1"/>
  <c r="AB317" i="1"/>
  <c r="AC317" i="1"/>
  <c r="AA318" i="1"/>
  <c r="AB318" i="1"/>
  <c r="AC318" i="1"/>
  <c r="AA319" i="1"/>
  <c r="AB319" i="1"/>
  <c r="AC319" i="1"/>
  <c r="AA320" i="1"/>
  <c r="AB320" i="1"/>
  <c r="AC320" i="1"/>
  <c r="AA321" i="1"/>
  <c r="AB321" i="1"/>
  <c r="AC321" i="1"/>
  <c r="AA322" i="1"/>
  <c r="AB322" i="1"/>
  <c r="AC322" i="1"/>
  <c r="AA323" i="1"/>
  <c r="AB323" i="1"/>
  <c r="AC323" i="1"/>
  <c r="AA324" i="1"/>
  <c r="AB324" i="1"/>
  <c r="AC324" i="1"/>
  <c r="AA325" i="1"/>
  <c r="AB325" i="1"/>
  <c r="AC325" i="1"/>
  <c r="AA326" i="1"/>
  <c r="AB326" i="1"/>
  <c r="AC326" i="1"/>
  <c r="AA327" i="1"/>
  <c r="AB327" i="1"/>
  <c r="AC327" i="1"/>
  <c r="AA328" i="1"/>
  <c r="AB328" i="1"/>
  <c r="AC328" i="1"/>
  <c r="AA329" i="1"/>
  <c r="AB329" i="1"/>
  <c r="AC329" i="1"/>
  <c r="AA330" i="1"/>
  <c r="AB330" i="1"/>
  <c r="AC330" i="1"/>
  <c r="AA331" i="1"/>
  <c r="AB331" i="1"/>
  <c r="AC331" i="1"/>
  <c r="AA332" i="1"/>
  <c r="AB332" i="1"/>
  <c r="AC332" i="1"/>
  <c r="AA333" i="1"/>
  <c r="AB333" i="1"/>
  <c r="AC333" i="1"/>
  <c r="AA334" i="1"/>
  <c r="AB334" i="1"/>
  <c r="AC334" i="1"/>
  <c r="AA335" i="1"/>
  <c r="AB335" i="1"/>
  <c r="AC335" i="1"/>
  <c r="AA336" i="1"/>
  <c r="AB336" i="1"/>
  <c r="AC336" i="1"/>
  <c r="AA337" i="1"/>
  <c r="AB337" i="1"/>
  <c r="AC337" i="1"/>
  <c r="AA338" i="1"/>
  <c r="AB338" i="1"/>
  <c r="AC338" i="1"/>
  <c r="AA339" i="1"/>
  <c r="AB339" i="1"/>
  <c r="AC339" i="1"/>
  <c r="AA340" i="1"/>
  <c r="AB340" i="1"/>
  <c r="AC340" i="1"/>
  <c r="AA341" i="1"/>
  <c r="AB341" i="1"/>
  <c r="AC341" i="1"/>
  <c r="AA342" i="1"/>
  <c r="AB342" i="1"/>
  <c r="AC342" i="1"/>
  <c r="AA343" i="1"/>
  <c r="AB343" i="1"/>
  <c r="AC343" i="1"/>
  <c r="AA344" i="1"/>
  <c r="AB344" i="1"/>
  <c r="AC344" i="1"/>
  <c r="AA345" i="1"/>
  <c r="AB345" i="1"/>
  <c r="AC345" i="1"/>
  <c r="AA346" i="1"/>
  <c r="AB346" i="1"/>
  <c r="AC346" i="1"/>
  <c r="AA347" i="1"/>
  <c r="AB347" i="1"/>
  <c r="AC347" i="1"/>
  <c r="AA348" i="1"/>
  <c r="AB348" i="1"/>
  <c r="AC348" i="1"/>
  <c r="AA349" i="1"/>
  <c r="AB349" i="1"/>
  <c r="AC349" i="1"/>
  <c r="AA350" i="1"/>
  <c r="AB350" i="1"/>
  <c r="AC350" i="1"/>
  <c r="AA351" i="1"/>
  <c r="AB351" i="1"/>
  <c r="AC351" i="1"/>
  <c r="AA352" i="1"/>
  <c r="AB352" i="1"/>
  <c r="AC352" i="1"/>
  <c r="AA353" i="1"/>
  <c r="AB353" i="1"/>
  <c r="AC353" i="1"/>
  <c r="AA354" i="1"/>
  <c r="AB354" i="1"/>
  <c r="AC354" i="1"/>
  <c r="AA355" i="1"/>
  <c r="AB355" i="1"/>
  <c r="AC355" i="1"/>
  <c r="AA356" i="1"/>
  <c r="AB356" i="1"/>
  <c r="AC356" i="1"/>
  <c r="AA357" i="1"/>
  <c r="AB357" i="1"/>
  <c r="AC357" i="1"/>
  <c r="AA358" i="1"/>
  <c r="AB358" i="1"/>
  <c r="AC358" i="1"/>
  <c r="AA359" i="1"/>
  <c r="AB359" i="1"/>
  <c r="AC359" i="1"/>
  <c r="AA360" i="1"/>
  <c r="AB360" i="1"/>
  <c r="AC360" i="1"/>
  <c r="AA361" i="1"/>
  <c r="AB361" i="1"/>
  <c r="AC361" i="1"/>
  <c r="AA362" i="1"/>
  <c r="AB362" i="1"/>
  <c r="AC362" i="1"/>
  <c r="AA363" i="1"/>
  <c r="AB363" i="1"/>
  <c r="AC363" i="1"/>
  <c r="AA364" i="1"/>
  <c r="AB364" i="1"/>
  <c r="AC364" i="1"/>
  <c r="AA365" i="1"/>
  <c r="AB365" i="1"/>
  <c r="AC365" i="1"/>
  <c r="AA366" i="1"/>
  <c r="AB366" i="1"/>
  <c r="AC366" i="1"/>
  <c r="AA367" i="1"/>
  <c r="AB367" i="1"/>
  <c r="AC367" i="1"/>
  <c r="AA368" i="1"/>
  <c r="AB368" i="1"/>
  <c r="AC368" i="1"/>
  <c r="AA369" i="1"/>
  <c r="AB369" i="1"/>
  <c r="AC369" i="1"/>
  <c r="AA370" i="1"/>
  <c r="AB370" i="1"/>
  <c r="AC370" i="1"/>
  <c r="AA371" i="1"/>
  <c r="AB371" i="1"/>
  <c r="AC371" i="1"/>
  <c r="AA21" i="1"/>
  <c r="AB21" i="1"/>
  <c r="AC21" i="1"/>
  <c r="AA22" i="1"/>
  <c r="AB22" i="1"/>
  <c r="AC22" i="1"/>
  <c r="AA23" i="1"/>
  <c r="AB23" i="1"/>
  <c r="AC23" i="1"/>
  <c r="AB20" i="1"/>
  <c r="AC20" i="1"/>
  <c r="AA20" i="1"/>
  <c r="AF17" i="1"/>
  <c r="AB17" i="1"/>
  <c r="X17" i="1"/>
  <c r="T17" i="1"/>
  <c r="P17" i="1"/>
  <c r="L17" i="1"/>
  <c r="H17" i="1"/>
  <c r="AL18" i="1" l="1"/>
  <c r="AJ365" i="1"/>
  <c r="AL365" i="1" s="1"/>
  <c r="AM365" i="1" s="1"/>
  <c r="AJ357" i="1"/>
  <c r="AL357" i="1" s="1"/>
  <c r="AM357" i="1" s="1"/>
  <c r="AJ349" i="1"/>
  <c r="AL349" i="1" s="1"/>
  <c r="AM349" i="1" s="1"/>
  <c r="AJ341" i="1"/>
  <c r="AL341" i="1" s="1"/>
  <c r="AJ333" i="1"/>
  <c r="AL333" i="1" s="1"/>
  <c r="AJ325" i="1"/>
  <c r="AL325" i="1" s="1"/>
  <c r="AM325" i="1" s="1"/>
  <c r="AJ317" i="1"/>
  <c r="AL317" i="1" s="1"/>
  <c r="AM317" i="1" s="1"/>
  <c r="AJ309" i="1"/>
  <c r="AL309" i="1" s="1"/>
  <c r="AJ301" i="1"/>
  <c r="AL301" i="1" s="1"/>
  <c r="AM301" i="1" s="1"/>
  <c r="AJ293" i="1"/>
  <c r="AL293" i="1" s="1"/>
  <c r="AJ285" i="1"/>
  <c r="AL285" i="1" s="1"/>
  <c r="AM285" i="1" s="1"/>
  <c r="AJ277" i="1"/>
  <c r="AL277" i="1" s="1"/>
  <c r="AJ269" i="1"/>
  <c r="AL269" i="1" s="1"/>
  <c r="AJ261" i="1"/>
  <c r="AL261" i="1" s="1"/>
  <c r="AM261" i="1" s="1"/>
  <c r="AJ253" i="1"/>
  <c r="AL253" i="1" s="1"/>
  <c r="AM253" i="1" s="1"/>
  <c r="AJ245" i="1"/>
  <c r="AL245" i="1" s="1"/>
  <c r="AJ237" i="1"/>
  <c r="AL237" i="1" s="1"/>
  <c r="AM237" i="1" s="1"/>
  <c r="AJ229" i="1"/>
  <c r="AL229" i="1" s="1"/>
  <c r="AM229" i="1" s="1"/>
  <c r="AJ221" i="1"/>
  <c r="AL221" i="1" s="1"/>
  <c r="AM221" i="1" s="1"/>
  <c r="AJ213" i="1"/>
  <c r="AL213" i="1" s="1"/>
  <c r="AJ205" i="1"/>
  <c r="AL205" i="1" s="1"/>
  <c r="AM205" i="1" s="1"/>
  <c r="AJ197" i="1"/>
  <c r="AL197" i="1" s="1"/>
  <c r="AM197" i="1" s="1"/>
  <c r="AJ189" i="1"/>
  <c r="AL189" i="1" s="1"/>
  <c r="AM189" i="1" s="1"/>
  <c r="AJ181" i="1"/>
  <c r="AL181" i="1" s="1"/>
  <c r="AJ173" i="1"/>
  <c r="AL173" i="1" s="1"/>
  <c r="AM173" i="1" s="1"/>
  <c r="AJ165" i="1"/>
  <c r="AL165" i="1" s="1"/>
  <c r="AJ157" i="1"/>
  <c r="AL157" i="1" s="1"/>
  <c r="AM157" i="1" s="1"/>
  <c r="AJ149" i="1"/>
  <c r="AL149" i="1" s="1"/>
  <c r="AJ141" i="1"/>
  <c r="AL141" i="1" s="1"/>
  <c r="AM141" i="1" s="1"/>
  <c r="AJ133" i="1"/>
  <c r="AL133" i="1" s="1"/>
  <c r="AJ125" i="1"/>
  <c r="AL125" i="1" s="1"/>
  <c r="AM125" i="1" s="1"/>
  <c r="AJ117" i="1"/>
  <c r="AL117" i="1" s="1"/>
  <c r="AJ109" i="1"/>
  <c r="AL109" i="1" s="1"/>
  <c r="AJ101" i="1"/>
  <c r="AL101" i="1" s="1"/>
  <c r="AM101" i="1" s="1"/>
  <c r="AJ93" i="1"/>
  <c r="AL93" i="1" s="1"/>
  <c r="AM93" i="1" s="1"/>
  <c r="AJ85" i="1"/>
  <c r="AL85" i="1" s="1"/>
  <c r="AJ77" i="1"/>
  <c r="AL77" i="1" s="1"/>
  <c r="AM77" i="1" s="1"/>
  <c r="AJ69" i="1"/>
  <c r="AL69" i="1" s="1"/>
  <c r="AM69" i="1" s="1"/>
  <c r="AJ61" i="1"/>
  <c r="AL61" i="1" s="1"/>
  <c r="AJ53" i="1"/>
  <c r="AL53" i="1" s="1"/>
  <c r="AJ364" i="1"/>
  <c r="AL364" i="1" s="1"/>
  <c r="AM364" i="1" s="1"/>
  <c r="AJ356" i="1"/>
  <c r="AL356" i="1" s="1"/>
  <c r="AM356" i="1" s="1"/>
  <c r="AJ348" i="1"/>
  <c r="AL348" i="1" s="1"/>
  <c r="AM348" i="1" s="1"/>
  <c r="AJ340" i="1"/>
  <c r="AL340" i="1" s="1"/>
  <c r="AJ332" i="1"/>
  <c r="AL332" i="1" s="1"/>
  <c r="AM332" i="1" s="1"/>
  <c r="AJ324" i="1"/>
  <c r="AL324" i="1" s="1"/>
  <c r="AM324" i="1" s="1"/>
  <c r="AJ316" i="1"/>
  <c r="AL316" i="1" s="1"/>
  <c r="AM316" i="1" s="1"/>
  <c r="AJ308" i="1"/>
  <c r="AL308" i="1" s="1"/>
  <c r="AJ300" i="1"/>
  <c r="AL300" i="1" s="1"/>
  <c r="AM300" i="1" s="1"/>
  <c r="AJ292" i="1"/>
  <c r="AL292" i="1" s="1"/>
  <c r="AM292" i="1" s="1"/>
  <c r="AJ284" i="1"/>
  <c r="AL284" i="1" s="1"/>
  <c r="AM284" i="1" s="1"/>
  <c r="AJ276" i="1"/>
  <c r="AL276" i="1" s="1"/>
  <c r="AJ268" i="1"/>
  <c r="AL268" i="1" s="1"/>
  <c r="AJ260" i="1"/>
  <c r="AL260" i="1" s="1"/>
  <c r="AM260" i="1" s="1"/>
  <c r="AJ252" i="1"/>
  <c r="AL252" i="1" s="1"/>
  <c r="AM252" i="1" s="1"/>
  <c r="AJ244" i="1"/>
  <c r="AL244" i="1" s="1"/>
  <c r="AJ236" i="1"/>
  <c r="AL236" i="1" s="1"/>
  <c r="AM236" i="1" s="1"/>
  <c r="AJ228" i="1"/>
  <c r="AL228" i="1" s="1"/>
  <c r="AJ220" i="1"/>
  <c r="AL220" i="1" s="1"/>
  <c r="AM220" i="1" s="1"/>
  <c r="AJ212" i="1"/>
  <c r="AL212" i="1" s="1"/>
  <c r="AJ204" i="1"/>
  <c r="AL204" i="1" s="1"/>
  <c r="AM204" i="1" s="1"/>
  <c r="AJ196" i="1"/>
  <c r="AL196" i="1" s="1"/>
  <c r="AM196" i="1" s="1"/>
  <c r="AJ188" i="1"/>
  <c r="AL188" i="1" s="1"/>
  <c r="AM188" i="1" s="1"/>
  <c r="AJ180" i="1"/>
  <c r="AL180" i="1" s="1"/>
  <c r="AJ172" i="1"/>
  <c r="AL172" i="1" s="1"/>
  <c r="AM172" i="1" s="1"/>
  <c r="AJ164" i="1"/>
  <c r="AL164" i="1" s="1"/>
  <c r="AM164" i="1" s="1"/>
  <c r="AJ156" i="1"/>
  <c r="AL156" i="1" s="1"/>
  <c r="AM156" i="1" s="1"/>
  <c r="AJ148" i="1"/>
  <c r="AL148" i="1" s="1"/>
  <c r="AJ140" i="1"/>
  <c r="AL140" i="1" s="1"/>
  <c r="AJ132" i="1"/>
  <c r="AL132" i="1" s="1"/>
  <c r="AM132" i="1" s="1"/>
  <c r="AJ124" i="1"/>
  <c r="AL124" i="1" s="1"/>
  <c r="AJ116" i="1"/>
  <c r="AL116" i="1" s="1"/>
  <c r="AJ108" i="1"/>
  <c r="AL108" i="1" s="1"/>
  <c r="AJ100" i="1"/>
  <c r="AL100" i="1" s="1"/>
  <c r="AM100" i="1" s="1"/>
  <c r="AJ92" i="1"/>
  <c r="AL92" i="1" s="1"/>
  <c r="AM92" i="1" s="1"/>
  <c r="AJ84" i="1"/>
  <c r="AL84" i="1" s="1"/>
  <c r="AJ76" i="1"/>
  <c r="AL76" i="1" s="1"/>
  <c r="AM76" i="1" s="1"/>
  <c r="AJ68" i="1"/>
  <c r="AL68" i="1" s="1"/>
  <c r="AM68" i="1" s="1"/>
  <c r="AJ60" i="1"/>
  <c r="AL60" i="1" s="1"/>
  <c r="AJ52" i="1"/>
  <c r="AL52" i="1" s="1"/>
  <c r="AJ371" i="1"/>
  <c r="AL371" i="1" s="1"/>
  <c r="AM371" i="1" s="1"/>
  <c r="AJ363" i="1"/>
  <c r="AL363" i="1" s="1"/>
  <c r="AM363" i="1" s="1"/>
  <c r="AJ355" i="1"/>
  <c r="AL355" i="1" s="1"/>
  <c r="AM355" i="1" s="1"/>
  <c r="AJ347" i="1"/>
  <c r="AL347" i="1" s="1"/>
  <c r="AJ339" i="1"/>
  <c r="AL339" i="1" s="1"/>
  <c r="AM339" i="1" s="1"/>
  <c r="AJ331" i="1"/>
  <c r="AL331" i="1" s="1"/>
  <c r="AM331" i="1" s="1"/>
  <c r="AJ323" i="1"/>
  <c r="AL323" i="1" s="1"/>
  <c r="AJ315" i="1"/>
  <c r="AL315" i="1" s="1"/>
  <c r="AJ307" i="1"/>
  <c r="AL307" i="1" s="1"/>
  <c r="AJ299" i="1"/>
  <c r="AL299" i="1" s="1"/>
  <c r="AM299" i="1" s="1"/>
  <c r="AJ291" i="1"/>
  <c r="AL291" i="1" s="1"/>
  <c r="AM291" i="1" s="1"/>
  <c r="AJ283" i="1"/>
  <c r="AL283" i="1" s="1"/>
  <c r="AJ275" i="1"/>
  <c r="AL275" i="1" s="1"/>
  <c r="AM275" i="1" s="1"/>
  <c r="AJ267" i="1"/>
  <c r="AL267" i="1" s="1"/>
  <c r="AM267" i="1" s="1"/>
  <c r="AJ259" i="1"/>
  <c r="AL259" i="1" s="1"/>
  <c r="AJ251" i="1"/>
  <c r="AL251" i="1" s="1"/>
  <c r="AJ243" i="1"/>
  <c r="AL243" i="1" s="1"/>
  <c r="AM243" i="1" s="1"/>
  <c r="AJ235" i="1"/>
  <c r="AL235" i="1" s="1"/>
  <c r="AM235" i="1" s="1"/>
  <c r="AJ227" i="1"/>
  <c r="AL227" i="1" s="1"/>
  <c r="AM227" i="1" s="1"/>
  <c r="AJ219" i="1"/>
  <c r="AL219" i="1" s="1"/>
  <c r="AJ211" i="1"/>
  <c r="AL211" i="1" s="1"/>
  <c r="AM211" i="1" s="1"/>
  <c r="AJ203" i="1"/>
  <c r="AL203" i="1" s="1"/>
  <c r="AM203" i="1" s="1"/>
  <c r="AJ195" i="1"/>
  <c r="AL195" i="1" s="1"/>
  <c r="AM195" i="1" s="1"/>
  <c r="AJ187" i="1"/>
  <c r="AL187" i="1" s="1"/>
  <c r="AJ179" i="1"/>
  <c r="AL179" i="1" s="1"/>
  <c r="AM179" i="1" s="1"/>
  <c r="AJ171" i="1"/>
  <c r="AL171" i="1" s="1"/>
  <c r="AM171" i="1" s="1"/>
  <c r="AJ163" i="1"/>
  <c r="AL163" i="1" s="1"/>
  <c r="AM163" i="1" s="1"/>
  <c r="AJ155" i="1"/>
  <c r="AL155" i="1" s="1"/>
  <c r="AJ147" i="1"/>
  <c r="AL147" i="1" s="1"/>
  <c r="AM147" i="1" s="1"/>
  <c r="AJ139" i="1"/>
  <c r="AL139" i="1" s="1"/>
  <c r="AM139" i="1" s="1"/>
  <c r="AJ131" i="1"/>
  <c r="AL131" i="1" s="1"/>
  <c r="AJ123" i="1"/>
  <c r="AL123" i="1" s="1"/>
  <c r="AJ115" i="1"/>
  <c r="AL115" i="1" s="1"/>
  <c r="AM115" i="1" s="1"/>
  <c r="AJ107" i="1"/>
  <c r="AL107" i="1" s="1"/>
  <c r="AM107" i="1" s="1"/>
  <c r="AJ99" i="1"/>
  <c r="AL99" i="1" s="1"/>
  <c r="AM99" i="1" s="1"/>
  <c r="AJ91" i="1"/>
  <c r="AL91" i="1" s="1"/>
  <c r="AJ83" i="1"/>
  <c r="AL83" i="1" s="1"/>
  <c r="AM83" i="1" s="1"/>
  <c r="AJ75" i="1"/>
  <c r="AL75" i="1" s="1"/>
  <c r="AJ67" i="1"/>
  <c r="AL67" i="1" s="1"/>
  <c r="AJ59" i="1"/>
  <c r="AL59" i="1" s="1"/>
  <c r="AJ51" i="1"/>
  <c r="AL51" i="1" s="1"/>
  <c r="AM51" i="1" s="1"/>
  <c r="AJ370" i="1"/>
  <c r="AL370" i="1" s="1"/>
  <c r="AM370" i="1" s="1"/>
  <c r="AJ362" i="1"/>
  <c r="AL362" i="1" s="1"/>
  <c r="AM362" i="1" s="1"/>
  <c r="AJ354" i="1"/>
  <c r="AL354" i="1" s="1"/>
  <c r="AJ346" i="1"/>
  <c r="AL346" i="1" s="1"/>
  <c r="AJ338" i="1"/>
  <c r="AL338" i="1" s="1"/>
  <c r="AM338" i="1" s="1"/>
  <c r="AJ330" i="1"/>
  <c r="AL330" i="1" s="1"/>
  <c r="AJ322" i="1"/>
  <c r="AL322" i="1" s="1"/>
  <c r="AJ314" i="1"/>
  <c r="AL314" i="1" s="1"/>
  <c r="AJ306" i="1"/>
  <c r="AL306" i="1" s="1"/>
  <c r="AM306" i="1" s="1"/>
  <c r="AJ298" i="1"/>
  <c r="AL298" i="1" s="1"/>
  <c r="AM298" i="1" s="1"/>
  <c r="AJ290" i="1"/>
  <c r="AL290" i="1" s="1"/>
  <c r="AJ282" i="1"/>
  <c r="AL282" i="1" s="1"/>
  <c r="AM282" i="1" s="1"/>
  <c r="AJ274" i="1"/>
  <c r="AL274" i="1" s="1"/>
  <c r="AM274" i="1" s="1"/>
  <c r="AJ266" i="1"/>
  <c r="AL266" i="1" s="1"/>
  <c r="AJ258" i="1"/>
  <c r="AL258" i="1" s="1"/>
  <c r="AJ250" i="1"/>
  <c r="AL250" i="1" s="1"/>
  <c r="AM250" i="1" s="1"/>
  <c r="AJ242" i="1"/>
  <c r="AL242" i="1" s="1"/>
  <c r="AM242" i="1" s="1"/>
  <c r="AJ234" i="1"/>
  <c r="AL234" i="1" s="1"/>
  <c r="AM234" i="1" s="1"/>
  <c r="AJ226" i="1"/>
  <c r="AL226" i="1" s="1"/>
  <c r="AJ218" i="1"/>
  <c r="AL218" i="1" s="1"/>
  <c r="AM218" i="1" s="1"/>
  <c r="AJ210" i="1"/>
  <c r="AL210" i="1" s="1"/>
  <c r="AJ202" i="1"/>
  <c r="AL202" i="1" s="1"/>
  <c r="AJ194" i="1"/>
  <c r="AL194" i="1" s="1"/>
  <c r="AJ186" i="1"/>
  <c r="AL186" i="1" s="1"/>
  <c r="AJ178" i="1"/>
  <c r="AL178" i="1" s="1"/>
  <c r="AM178" i="1" s="1"/>
  <c r="AJ170" i="1"/>
  <c r="AL170" i="1" s="1"/>
  <c r="AM170" i="1" s="1"/>
  <c r="AJ162" i="1"/>
  <c r="AL162" i="1" s="1"/>
  <c r="AJ369" i="1"/>
  <c r="AL369" i="1" s="1"/>
  <c r="AM369" i="1" s="1"/>
  <c r="AJ361" i="1"/>
  <c r="AL361" i="1" s="1"/>
  <c r="AM361" i="1" s="1"/>
  <c r="AJ353" i="1"/>
  <c r="AL353" i="1" s="1"/>
  <c r="AJ345" i="1"/>
  <c r="AL345" i="1" s="1"/>
  <c r="AJ337" i="1"/>
  <c r="AL337" i="1" s="1"/>
  <c r="AM337" i="1" s="1"/>
  <c r="AJ329" i="1"/>
  <c r="AL329" i="1" s="1"/>
  <c r="AM329" i="1" s="1"/>
  <c r="AJ321" i="1"/>
  <c r="AL321" i="1" s="1"/>
  <c r="AM321" i="1" s="1"/>
  <c r="AJ313" i="1"/>
  <c r="AL313" i="1" s="1"/>
  <c r="AJ305" i="1"/>
  <c r="AL305" i="1" s="1"/>
  <c r="AJ297" i="1"/>
  <c r="AL297" i="1" s="1"/>
  <c r="AM297" i="1" s="1"/>
  <c r="AJ289" i="1"/>
  <c r="AL289" i="1" s="1"/>
  <c r="AJ281" i="1"/>
  <c r="AL281" i="1" s="1"/>
  <c r="AJ273" i="1"/>
  <c r="AL273" i="1" s="1"/>
  <c r="AM273" i="1" s="1"/>
  <c r="AJ265" i="1"/>
  <c r="AL265" i="1" s="1"/>
  <c r="AM265" i="1" s="1"/>
  <c r="AJ257" i="1"/>
  <c r="AL257" i="1" s="1"/>
  <c r="AM257" i="1" s="1"/>
  <c r="AJ249" i="1"/>
  <c r="AL249" i="1" s="1"/>
  <c r="AJ241" i="1"/>
  <c r="AL241" i="1" s="1"/>
  <c r="AM241" i="1" s="1"/>
  <c r="AJ233" i="1"/>
  <c r="AL233" i="1" s="1"/>
  <c r="AM233" i="1" s="1"/>
  <c r="AJ225" i="1"/>
  <c r="AL225" i="1" s="1"/>
  <c r="AJ217" i="1"/>
  <c r="AL217" i="1" s="1"/>
  <c r="AJ209" i="1"/>
  <c r="AL209" i="1" s="1"/>
  <c r="AM209" i="1" s="1"/>
  <c r="AJ201" i="1"/>
  <c r="AL201" i="1" s="1"/>
  <c r="AM201" i="1" s="1"/>
  <c r="AJ193" i="1"/>
  <c r="AL193" i="1" s="1"/>
  <c r="AM193" i="1" s="1"/>
  <c r="AJ185" i="1"/>
  <c r="AL185" i="1" s="1"/>
  <c r="AJ177" i="1"/>
  <c r="AL177" i="1" s="1"/>
  <c r="AM177" i="1" s="1"/>
  <c r="AJ169" i="1"/>
  <c r="AL169" i="1" s="1"/>
  <c r="AM169" i="1" s="1"/>
  <c r="AJ161" i="1"/>
  <c r="AL161" i="1" s="1"/>
  <c r="AM161" i="1" s="1"/>
  <c r="AJ153" i="1"/>
  <c r="AL153" i="1" s="1"/>
  <c r="AJ145" i="1"/>
  <c r="AL145" i="1" s="1"/>
  <c r="AM145" i="1" s="1"/>
  <c r="AJ137" i="1"/>
  <c r="AL137" i="1" s="1"/>
  <c r="AM137" i="1" s="1"/>
  <c r="AJ129" i="1"/>
  <c r="AL129" i="1" s="1"/>
  <c r="AM129" i="1" s="1"/>
  <c r="AJ121" i="1"/>
  <c r="AL121" i="1" s="1"/>
  <c r="AJ113" i="1"/>
  <c r="AL113" i="1" s="1"/>
  <c r="AJ105" i="1"/>
  <c r="AL105" i="1" s="1"/>
  <c r="AM105" i="1" s="1"/>
  <c r="AJ97" i="1"/>
  <c r="AL97" i="1" s="1"/>
  <c r="AJ89" i="1"/>
  <c r="AL89" i="1" s="1"/>
  <c r="AJ81" i="1"/>
  <c r="AL81" i="1" s="1"/>
  <c r="AM81" i="1" s="1"/>
  <c r="AJ73" i="1"/>
  <c r="AL73" i="1" s="1"/>
  <c r="AM73" i="1" s="1"/>
  <c r="AJ65" i="1"/>
  <c r="AL65" i="1" s="1"/>
  <c r="AM65" i="1" s="1"/>
  <c r="AJ57" i="1"/>
  <c r="AL57" i="1" s="1"/>
  <c r="AJ49" i="1"/>
  <c r="AL49" i="1" s="1"/>
  <c r="AM49" i="1" s="1"/>
  <c r="AJ368" i="1"/>
  <c r="AL368" i="1" s="1"/>
  <c r="AM368" i="1" s="1"/>
  <c r="AJ360" i="1"/>
  <c r="AL360" i="1" s="1"/>
  <c r="AM360" i="1" s="1"/>
  <c r="AJ352" i="1"/>
  <c r="AL352" i="1" s="1"/>
  <c r="AM352" i="1" s="1"/>
  <c r="AJ344" i="1"/>
  <c r="AL344" i="1" s="1"/>
  <c r="AM344" i="1" s="1"/>
  <c r="AJ336" i="1"/>
  <c r="AL336" i="1" s="1"/>
  <c r="AM336" i="1" s="1"/>
  <c r="AJ328" i="1"/>
  <c r="AL328" i="1" s="1"/>
  <c r="AM328" i="1" s="1"/>
  <c r="AJ320" i="1"/>
  <c r="AL320" i="1" s="1"/>
  <c r="AJ367" i="1"/>
  <c r="AL367" i="1" s="1"/>
  <c r="AM367" i="1" s="1"/>
  <c r="AJ359" i="1"/>
  <c r="AL359" i="1" s="1"/>
  <c r="AM359" i="1" s="1"/>
  <c r="AJ351" i="1"/>
  <c r="AL351" i="1" s="1"/>
  <c r="AJ343" i="1"/>
  <c r="AL343" i="1" s="1"/>
  <c r="AM343" i="1" s="1"/>
  <c r="AJ335" i="1"/>
  <c r="AL335" i="1" s="1"/>
  <c r="AJ327" i="1"/>
  <c r="AL327" i="1" s="1"/>
  <c r="AM327" i="1" s="1"/>
  <c r="AJ319" i="1"/>
  <c r="AL319" i="1" s="1"/>
  <c r="AM319" i="1" s="1"/>
  <c r="AJ311" i="1"/>
  <c r="AL311" i="1" s="1"/>
  <c r="AJ303" i="1"/>
  <c r="AL303" i="1" s="1"/>
  <c r="AM303" i="1" s="1"/>
  <c r="AJ295" i="1"/>
  <c r="AL295" i="1" s="1"/>
  <c r="AM295" i="1" s="1"/>
  <c r="AJ287" i="1"/>
  <c r="AL287" i="1" s="1"/>
  <c r="AJ279" i="1"/>
  <c r="AL279" i="1" s="1"/>
  <c r="AM279" i="1" s="1"/>
  <c r="AJ271" i="1"/>
  <c r="AL271" i="1" s="1"/>
  <c r="AJ263" i="1"/>
  <c r="AL263" i="1" s="1"/>
  <c r="AM263" i="1" s="1"/>
  <c r="AJ255" i="1"/>
  <c r="AL255" i="1" s="1"/>
  <c r="AJ247" i="1"/>
  <c r="AL247" i="1" s="1"/>
  <c r="AJ239" i="1"/>
  <c r="AL239" i="1" s="1"/>
  <c r="AM239" i="1" s="1"/>
  <c r="AJ231" i="1"/>
  <c r="AL231" i="1" s="1"/>
  <c r="AM231" i="1" s="1"/>
  <c r="AJ223" i="1"/>
  <c r="AL223" i="1" s="1"/>
  <c r="AJ215" i="1"/>
  <c r="AL215" i="1" s="1"/>
  <c r="AM215" i="1" s="1"/>
  <c r="AJ207" i="1"/>
  <c r="AL207" i="1" s="1"/>
  <c r="AM207" i="1" s="1"/>
  <c r="AJ199" i="1"/>
  <c r="AL199" i="1" s="1"/>
  <c r="AM199" i="1" s="1"/>
  <c r="AJ191" i="1"/>
  <c r="AL191" i="1" s="1"/>
  <c r="AM191" i="1" s="1"/>
  <c r="AJ183" i="1"/>
  <c r="AL183" i="1" s="1"/>
  <c r="AM183" i="1" s="1"/>
  <c r="AJ175" i="1"/>
  <c r="AL175" i="1" s="1"/>
  <c r="AM175" i="1" s="1"/>
  <c r="AJ167" i="1"/>
  <c r="AL167" i="1" s="1"/>
  <c r="AM167" i="1" s="1"/>
  <c r="AJ159" i="1"/>
  <c r="AL159" i="1" s="1"/>
  <c r="AJ151" i="1"/>
  <c r="AL151" i="1" s="1"/>
  <c r="AM151" i="1" s="1"/>
  <c r="AJ143" i="1"/>
  <c r="AL143" i="1" s="1"/>
  <c r="AJ135" i="1"/>
  <c r="AL135" i="1" s="1"/>
  <c r="AM135" i="1" s="1"/>
  <c r="AJ127" i="1"/>
  <c r="AL127" i="1" s="1"/>
  <c r="AM127" i="1" s="1"/>
  <c r="AJ334" i="1"/>
  <c r="AL334" i="1" s="1"/>
  <c r="AM334" i="1" s="1"/>
  <c r="AJ294" i="1"/>
  <c r="AL294" i="1" s="1"/>
  <c r="AM294" i="1" s="1"/>
  <c r="AJ262" i="1"/>
  <c r="AL262" i="1" s="1"/>
  <c r="AM262" i="1" s="1"/>
  <c r="AJ230" i="1"/>
  <c r="AL230" i="1" s="1"/>
  <c r="AJ198" i="1"/>
  <c r="AL198" i="1" s="1"/>
  <c r="AM198" i="1" s="1"/>
  <c r="AJ166" i="1"/>
  <c r="AL166" i="1" s="1"/>
  <c r="AJ142" i="1"/>
  <c r="AL142" i="1" s="1"/>
  <c r="AM142" i="1" s="1"/>
  <c r="AJ120" i="1"/>
  <c r="AL120" i="1" s="1"/>
  <c r="AM120" i="1" s="1"/>
  <c r="AJ104" i="1"/>
  <c r="AL104" i="1" s="1"/>
  <c r="AJ88" i="1"/>
  <c r="AL88" i="1" s="1"/>
  <c r="AM88" i="1" s="1"/>
  <c r="AJ72" i="1"/>
  <c r="AL72" i="1" s="1"/>
  <c r="AM72" i="1" s="1"/>
  <c r="AJ56" i="1"/>
  <c r="AL56" i="1" s="1"/>
  <c r="AJ44" i="1"/>
  <c r="AL44" i="1" s="1"/>
  <c r="AM44" i="1" s="1"/>
  <c r="AJ36" i="1"/>
  <c r="AL36" i="1" s="1"/>
  <c r="AJ28" i="1"/>
  <c r="AL28" i="1" s="1"/>
  <c r="AM28" i="1" s="1"/>
  <c r="AJ20" i="1"/>
  <c r="AL20" i="1" s="1"/>
  <c r="AM20" i="1" s="1"/>
  <c r="AJ144" i="1"/>
  <c r="AL144" i="1" s="1"/>
  <c r="AM144" i="1" s="1"/>
  <c r="AJ37" i="1"/>
  <c r="AL37" i="1" s="1"/>
  <c r="AM37" i="1" s="1"/>
  <c r="AJ326" i="1"/>
  <c r="AL326" i="1" s="1"/>
  <c r="AM326" i="1" s="1"/>
  <c r="AJ288" i="1"/>
  <c r="AL288" i="1" s="1"/>
  <c r="AM288" i="1" s="1"/>
  <c r="AJ256" i="1"/>
  <c r="AL256" i="1" s="1"/>
  <c r="AM256" i="1" s="1"/>
  <c r="AJ224" i="1"/>
  <c r="AL224" i="1" s="1"/>
  <c r="AM224" i="1" s="1"/>
  <c r="AJ192" i="1"/>
  <c r="AL192" i="1" s="1"/>
  <c r="AM192" i="1" s="1"/>
  <c r="AJ160" i="1"/>
  <c r="AL160" i="1" s="1"/>
  <c r="AM160" i="1" s="1"/>
  <c r="AJ138" i="1"/>
  <c r="AL138" i="1" s="1"/>
  <c r="AJ119" i="1"/>
  <c r="AL119" i="1" s="1"/>
  <c r="AM119" i="1" s="1"/>
  <c r="AJ103" i="1"/>
  <c r="AL103" i="1" s="1"/>
  <c r="AM103" i="1" s="1"/>
  <c r="AJ87" i="1"/>
  <c r="AL87" i="1" s="1"/>
  <c r="AJ71" i="1"/>
  <c r="AL71" i="1" s="1"/>
  <c r="AM71" i="1" s="1"/>
  <c r="AJ55" i="1"/>
  <c r="AL55" i="1" s="1"/>
  <c r="AM55" i="1" s="1"/>
  <c r="AJ43" i="1"/>
  <c r="AL43" i="1" s="1"/>
  <c r="AM43" i="1" s="1"/>
  <c r="AJ35" i="1"/>
  <c r="AL35" i="1" s="1"/>
  <c r="AM35" i="1" s="1"/>
  <c r="AJ27" i="1"/>
  <c r="AL27" i="1" s="1"/>
  <c r="AJ342" i="1"/>
  <c r="AL342" i="1" s="1"/>
  <c r="AM342" i="1" s="1"/>
  <c r="AJ264" i="1"/>
  <c r="AL264" i="1" s="1"/>
  <c r="AM264" i="1" s="1"/>
  <c r="AJ200" i="1"/>
  <c r="AL200" i="1" s="1"/>
  <c r="AM200" i="1" s="1"/>
  <c r="AJ122" i="1"/>
  <c r="AL122" i="1" s="1"/>
  <c r="AM122" i="1" s="1"/>
  <c r="AJ58" i="1"/>
  <c r="AL58" i="1" s="1"/>
  <c r="AM58" i="1" s="1"/>
  <c r="AJ29" i="1"/>
  <c r="AL29" i="1" s="1"/>
  <c r="AM29" i="1" s="1"/>
  <c r="AJ318" i="1"/>
  <c r="AL318" i="1" s="1"/>
  <c r="AM318" i="1" s="1"/>
  <c r="AJ286" i="1"/>
  <c r="AL286" i="1" s="1"/>
  <c r="AJ254" i="1"/>
  <c r="AL254" i="1" s="1"/>
  <c r="AM254" i="1" s="1"/>
  <c r="AJ222" i="1"/>
  <c r="AL222" i="1" s="1"/>
  <c r="AM222" i="1" s="1"/>
  <c r="AJ190" i="1"/>
  <c r="AL190" i="1" s="1"/>
  <c r="AJ158" i="1"/>
  <c r="AL158" i="1" s="1"/>
  <c r="AJ136" i="1"/>
  <c r="AL136" i="1" s="1"/>
  <c r="AM136" i="1" s="1"/>
  <c r="AJ118" i="1"/>
  <c r="AL118" i="1" s="1"/>
  <c r="AM118" i="1" s="1"/>
  <c r="AJ102" i="1"/>
  <c r="AL102" i="1" s="1"/>
  <c r="AJ86" i="1"/>
  <c r="AL86" i="1" s="1"/>
  <c r="AJ70" i="1"/>
  <c r="AL70" i="1" s="1"/>
  <c r="AM70" i="1" s="1"/>
  <c r="AJ54" i="1"/>
  <c r="AL54" i="1" s="1"/>
  <c r="AM54" i="1" s="1"/>
  <c r="AJ42" i="1"/>
  <c r="AL42" i="1" s="1"/>
  <c r="AJ34" i="1"/>
  <c r="AL34" i="1" s="1"/>
  <c r="AJ26" i="1"/>
  <c r="AL26" i="1" s="1"/>
  <c r="AM26" i="1" s="1"/>
  <c r="AJ90" i="1"/>
  <c r="AL90" i="1" s="1"/>
  <c r="AM90" i="1" s="1"/>
  <c r="AJ312" i="1"/>
  <c r="AL312" i="1" s="1"/>
  <c r="AM312" i="1" s="1"/>
  <c r="AJ280" i="1"/>
  <c r="AL280" i="1" s="1"/>
  <c r="AJ248" i="1"/>
  <c r="AL248" i="1" s="1"/>
  <c r="AM248" i="1" s="1"/>
  <c r="AJ216" i="1"/>
  <c r="AL216" i="1" s="1"/>
  <c r="AM216" i="1" s="1"/>
  <c r="AJ184" i="1"/>
  <c r="AL184" i="1" s="1"/>
  <c r="AM184" i="1" s="1"/>
  <c r="AJ154" i="1"/>
  <c r="AL154" i="1" s="1"/>
  <c r="AM154" i="1" s="1"/>
  <c r="AJ134" i="1"/>
  <c r="AL134" i="1" s="1"/>
  <c r="AM134" i="1" s="1"/>
  <c r="AJ114" i="1"/>
  <c r="AL114" i="1" s="1"/>
  <c r="AJ98" i="1"/>
  <c r="AL98" i="1" s="1"/>
  <c r="AJ82" i="1"/>
  <c r="AL82" i="1" s="1"/>
  <c r="AM82" i="1" s="1"/>
  <c r="AJ66" i="1"/>
  <c r="AL66" i="1" s="1"/>
  <c r="AM66" i="1" s="1"/>
  <c r="AJ50" i="1"/>
  <c r="AL50" i="1" s="1"/>
  <c r="AM50" i="1" s="1"/>
  <c r="AJ41" i="1"/>
  <c r="AL41" i="1" s="1"/>
  <c r="AM41" i="1" s="1"/>
  <c r="AJ33" i="1"/>
  <c r="AL33" i="1" s="1"/>
  <c r="AJ25" i="1"/>
  <c r="AL25" i="1" s="1"/>
  <c r="AJ106" i="1"/>
  <c r="AL106" i="1" s="1"/>
  <c r="AJ21" i="1"/>
  <c r="AL21" i="1" s="1"/>
  <c r="AM21" i="1" s="1"/>
  <c r="AJ366" i="1"/>
  <c r="AL366" i="1" s="1"/>
  <c r="AJ310" i="1"/>
  <c r="AL310" i="1" s="1"/>
  <c r="AM310" i="1" s="1"/>
  <c r="AJ278" i="1"/>
  <c r="AL278" i="1" s="1"/>
  <c r="AM278" i="1" s="1"/>
  <c r="AJ246" i="1"/>
  <c r="AL246" i="1" s="1"/>
  <c r="AJ214" i="1"/>
  <c r="AL214" i="1" s="1"/>
  <c r="AM214" i="1" s="1"/>
  <c r="AJ182" i="1"/>
  <c r="AL182" i="1" s="1"/>
  <c r="AM182" i="1" s="1"/>
  <c r="AJ152" i="1"/>
  <c r="AL152" i="1" s="1"/>
  <c r="AM152" i="1" s="1"/>
  <c r="AJ130" i="1"/>
  <c r="AL130" i="1" s="1"/>
  <c r="AM130" i="1" s="1"/>
  <c r="AJ112" i="1"/>
  <c r="AL112" i="1" s="1"/>
  <c r="AJ96" i="1"/>
  <c r="AL96" i="1" s="1"/>
  <c r="AM96" i="1" s="1"/>
  <c r="AJ80" i="1"/>
  <c r="AL80" i="1" s="1"/>
  <c r="AM80" i="1" s="1"/>
  <c r="AJ64" i="1"/>
  <c r="AL64" i="1" s="1"/>
  <c r="AJ48" i="1"/>
  <c r="AL48" i="1" s="1"/>
  <c r="AM48" i="1" s="1"/>
  <c r="AJ40" i="1"/>
  <c r="AL40" i="1" s="1"/>
  <c r="AM40" i="1" s="1"/>
  <c r="AJ32" i="1"/>
  <c r="AL32" i="1" s="1"/>
  <c r="AM32" i="1" s="1"/>
  <c r="AJ24" i="1"/>
  <c r="AL24" i="1" s="1"/>
  <c r="AM24" i="1" s="1"/>
  <c r="AJ296" i="1"/>
  <c r="AL296" i="1" s="1"/>
  <c r="AJ358" i="1"/>
  <c r="AL358" i="1" s="1"/>
  <c r="AM358" i="1" s="1"/>
  <c r="AJ304" i="1"/>
  <c r="AL304" i="1" s="1"/>
  <c r="AM304" i="1" s="1"/>
  <c r="AJ272" i="1"/>
  <c r="AL272" i="1" s="1"/>
  <c r="AM272" i="1" s="1"/>
  <c r="AJ240" i="1"/>
  <c r="AL240" i="1" s="1"/>
  <c r="AM240" i="1" s="1"/>
  <c r="AJ208" i="1"/>
  <c r="AL208" i="1" s="1"/>
  <c r="AM208" i="1" s="1"/>
  <c r="AJ176" i="1"/>
  <c r="AL176" i="1" s="1"/>
  <c r="AM176" i="1" s="1"/>
  <c r="AJ150" i="1"/>
  <c r="AL150" i="1" s="1"/>
  <c r="AJ128" i="1"/>
  <c r="AL128" i="1" s="1"/>
  <c r="AJ111" i="1"/>
  <c r="AL111" i="1" s="1"/>
  <c r="AM111" i="1" s="1"/>
  <c r="AJ95" i="1"/>
  <c r="AL95" i="1" s="1"/>
  <c r="AM95" i="1" s="1"/>
  <c r="AJ79" i="1"/>
  <c r="AL79" i="1" s="1"/>
  <c r="AM79" i="1" s="1"/>
  <c r="AJ63" i="1"/>
  <c r="AL63" i="1" s="1"/>
  <c r="AM63" i="1" s="1"/>
  <c r="AJ47" i="1"/>
  <c r="AL47" i="1" s="1"/>
  <c r="AM47" i="1" s="1"/>
  <c r="AJ39" i="1"/>
  <c r="AL39" i="1" s="1"/>
  <c r="AM39" i="1" s="1"/>
  <c r="AJ31" i="1"/>
  <c r="AL31" i="1" s="1"/>
  <c r="AJ23" i="1"/>
  <c r="AL23" i="1" s="1"/>
  <c r="AJ168" i="1"/>
  <c r="AL168" i="1" s="1"/>
  <c r="AM168" i="1" s="1"/>
  <c r="AJ45" i="1"/>
  <c r="AL45" i="1" s="1"/>
  <c r="AM45" i="1" s="1"/>
  <c r="AJ350" i="1"/>
  <c r="AL350" i="1" s="1"/>
  <c r="AM350" i="1" s="1"/>
  <c r="AJ302" i="1"/>
  <c r="AL302" i="1" s="1"/>
  <c r="AJ270" i="1"/>
  <c r="AL270" i="1" s="1"/>
  <c r="AM270" i="1" s="1"/>
  <c r="AJ238" i="1"/>
  <c r="AL238" i="1" s="1"/>
  <c r="AJ206" i="1"/>
  <c r="AL206" i="1" s="1"/>
  <c r="AM206" i="1" s="1"/>
  <c r="AJ174" i="1"/>
  <c r="AL174" i="1" s="1"/>
  <c r="AJ146" i="1"/>
  <c r="AL146" i="1" s="1"/>
  <c r="AM146" i="1" s="1"/>
  <c r="AJ126" i="1"/>
  <c r="AL126" i="1" s="1"/>
  <c r="AM126" i="1" s="1"/>
  <c r="AJ110" i="1"/>
  <c r="AL110" i="1" s="1"/>
  <c r="AM110" i="1" s="1"/>
  <c r="AJ94" i="1"/>
  <c r="AL94" i="1" s="1"/>
  <c r="AM94" i="1" s="1"/>
  <c r="AJ78" i="1"/>
  <c r="AL78" i="1" s="1"/>
  <c r="AJ62" i="1"/>
  <c r="AL62" i="1" s="1"/>
  <c r="AM62" i="1" s="1"/>
  <c r="AJ46" i="1"/>
  <c r="AL46" i="1" s="1"/>
  <c r="AM46" i="1" s="1"/>
  <c r="AJ38" i="1"/>
  <c r="AL38" i="1" s="1"/>
  <c r="AJ30" i="1"/>
  <c r="AL30" i="1" s="1"/>
  <c r="AM30" i="1" s="1"/>
  <c r="AJ22" i="1"/>
  <c r="AL22" i="1" s="1"/>
  <c r="AM22" i="1" s="1"/>
  <c r="AJ232" i="1"/>
  <c r="AL232" i="1" s="1"/>
  <c r="AJ74" i="1"/>
  <c r="AL74" i="1" s="1"/>
  <c r="AM74" i="1" s="1"/>
  <c r="AC18" i="1"/>
  <c r="AM335" i="1"/>
  <c r="AM113" i="1"/>
  <c r="AM59" i="1"/>
  <c r="AM75" i="1"/>
  <c r="AM123" i="1"/>
  <c r="AM18" i="1"/>
  <c r="AM36" i="1"/>
  <c r="AM52" i="1"/>
  <c r="AM108" i="1"/>
  <c r="AM116" i="1"/>
  <c r="AM140" i="1"/>
  <c r="AM53" i="1"/>
  <c r="AM109" i="1"/>
  <c r="AM117" i="1"/>
  <c r="AM133" i="1"/>
  <c r="AM333" i="1"/>
  <c r="AM309" i="1"/>
  <c r="AM293" i="1"/>
  <c r="AM245" i="1"/>
  <c r="AM181" i="1"/>
  <c r="AM165" i="1"/>
  <c r="AM308" i="1"/>
  <c r="AM268" i="1"/>
  <c r="AM244" i="1"/>
  <c r="AM228" i="1"/>
  <c r="AM180" i="1"/>
  <c r="AM143" i="1"/>
  <c r="AM315" i="1"/>
  <c r="AM307" i="1"/>
  <c r="AM251" i="1"/>
  <c r="AM187" i="1"/>
  <c r="AM346" i="1"/>
  <c r="AM322" i="1"/>
  <c r="AM314" i="1"/>
  <c r="AM258" i="1"/>
  <c r="AM210" i="1"/>
  <c r="AM194" i="1"/>
  <c r="AM186" i="1"/>
  <c r="AM345" i="1"/>
  <c r="AM305" i="1"/>
  <c r="AM281" i="1"/>
  <c r="AM217" i="1"/>
  <c r="AM153" i="1"/>
  <c r="F29" i="5"/>
  <c r="F30" i="5" s="1"/>
  <c r="AA18" i="1"/>
  <c r="E24" i="5"/>
  <c r="E25" i="5" s="1"/>
  <c r="G29" i="5"/>
  <c r="G30" i="5" s="1"/>
  <c r="AF18" i="1"/>
  <c r="E29" i="5"/>
  <c r="E30" i="5" s="1"/>
  <c r="AB18" i="1"/>
  <c r="G24" i="5"/>
  <c r="G25" i="5" s="1"/>
  <c r="F24" i="5"/>
  <c r="F25" i="5" s="1"/>
  <c r="AE18" i="1"/>
  <c r="AG18" i="1"/>
  <c r="AM353" i="1" l="1"/>
  <c r="AM330" i="1"/>
  <c r="AM102" i="1"/>
  <c r="AM67" i="1"/>
  <c r="AM114" i="1"/>
  <c r="AM33" i="1"/>
  <c r="AM150" i="1"/>
  <c r="AM159" i="1"/>
  <c r="AM266" i="1"/>
  <c r="AM323" i="1"/>
  <c r="AM60" i="1"/>
  <c r="AM131" i="1"/>
  <c r="AM106" i="1"/>
  <c r="AM42" i="1"/>
  <c r="AM97" i="1"/>
  <c r="AM25" i="1"/>
  <c r="AM64" i="1"/>
  <c r="AM158" i="1"/>
  <c r="AM230" i="1"/>
  <c r="AM302" i="1"/>
  <c r="AM223" i="1"/>
  <c r="AM232" i="1"/>
  <c r="AM289" i="1"/>
  <c r="AM225" i="1"/>
  <c r="AM202" i="1"/>
  <c r="AM259" i="1"/>
  <c r="AM87" i="1"/>
  <c r="AM78" i="1"/>
  <c r="AM61" i="1"/>
  <c r="AM124" i="1"/>
  <c r="AM98" i="1"/>
  <c r="AM34" i="1"/>
  <c r="AM89" i="1"/>
  <c r="AM56" i="1"/>
  <c r="AM166" i="1"/>
  <c r="AM238" i="1"/>
  <c r="AM255" i="1"/>
  <c r="AM271" i="1"/>
  <c r="AM287" i="1"/>
  <c r="AM246" i="1"/>
  <c r="AM351" i="1"/>
  <c r="AM190" i="1"/>
  <c r="AM86" i="1"/>
  <c r="AM85" i="1"/>
  <c r="AM296" i="1"/>
  <c r="AM185" i="1"/>
  <c r="AM249" i="1"/>
  <c r="AM313" i="1"/>
  <c r="AM155" i="1"/>
  <c r="AM219" i="1"/>
  <c r="AM283" i="1"/>
  <c r="AM347" i="1"/>
  <c r="AM148" i="1"/>
  <c r="AM84" i="1"/>
  <c r="AM91" i="1"/>
  <c r="AM27" i="1"/>
  <c r="AM23" i="1"/>
  <c r="AM138" i="1"/>
  <c r="AM247" i="1"/>
  <c r="AM162" i="1"/>
  <c r="AM128" i="1"/>
  <c r="AM286" i="1"/>
  <c r="AM149" i="1"/>
  <c r="AM213" i="1"/>
  <c r="AM277" i="1"/>
  <c r="AM341" i="1"/>
  <c r="AM121" i="1"/>
  <c r="AM57" i="1"/>
  <c r="AM320" i="1"/>
  <c r="AM290" i="1"/>
  <c r="AM212" i="1"/>
  <c r="AM276" i="1"/>
  <c r="AM340" i="1"/>
  <c r="AM38" i="1"/>
  <c r="AM112" i="1"/>
  <c r="AM174" i="1"/>
  <c r="AM366" i="1"/>
  <c r="AM226" i="1"/>
  <c r="AM354" i="1"/>
  <c r="AM311" i="1"/>
  <c r="AM280" i="1"/>
  <c r="AM104" i="1"/>
  <c r="AM31" i="1"/>
  <c r="AM269" i="1"/>
  <c r="K47" i="5"/>
  <c r="G47" i="5" s="1"/>
  <c r="G48" i="5" s="1"/>
</calcChain>
</file>

<file path=xl/sharedStrings.xml><?xml version="1.0" encoding="utf-8"?>
<sst xmlns="http://schemas.openxmlformats.org/spreadsheetml/2006/main" count="1485" uniqueCount="812">
  <si>
    <t>GM1680</t>
  </si>
  <si>
    <t>Aa en Hunze</t>
  </si>
  <si>
    <t>GM0358</t>
  </si>
  <si>
    <t>Aalsmeer</t>
  </si>
  <si>
    <t>GM0197</t>
  </si>
  <si>
    <t>Aalten</t>
  </si>
  <si>
    <t>GM0059</t>
  </si>
  <si>
    <t>Achtkarspelen</t>
  </si>
  <si>
    <t>GM0482</t>
  </si>
  <si>
    <t>Alblasserdam</t>
  </si>
  <si>
    <t>GM0613</t>
  </si>
  <si>
    <t>Albrandswaard</t>
  </si>
  <si>
    <t>GM0361</t>
  </si>
  <si>
    <t>Alkmaar</t>
  </si>
  <si>
    <t>GM0141</t>
  </si>
  <si>
    <t>Almelo</t>
  </si>
  <si>
    <t>GM0034</t>
  </si>
  <si>
    <t>Almere</t>
  </si>
  <si>
    <t>GM0484</t>
  </si>
  <si>
    <t>Alphen aan den Rijn</t>
  </si>
  <si>
    <t>GM1723</t>
  </si>
  <si>
    <t>Alphen-Chaam</t>
  </si>
  <si>
    <t>GM1959</t>
  </si>
  <si>
    <t>Altena</t>
  </si>
  <si>
    <t>GM0060</t>
  </si>
  <si>
    <t>Ameland</t>
  </si>
  <si>
    <t>GM0307</t>
  </si>
  <si>
    <t>Amersfoort</t>
  </si>
  <si>
    <t>GM0362</t>
  </si>
  <si>
    <t>Amstelveen</t>
  </si>
  <si>
    <t>GM0363</t>
  </si>
  <si>
    <t>Amsterdam</t>
  </si>
  <si>
    <t>GM0200</t>
  </si>
  <si>
    <t>Apeldoorn</t>
  </si>
  <si>
    <t>GM0202</t>
  </si>
  <si>
    <t>Arnhem</t>
  </si>
  <si>
    <t>GM0106</t>
  </si>
  <si>
    <t>Assen</t>
  </si>
  <si>
    <t>GM0743</t>
  </si>
  <si>
    <t>Asten</t>
  </si>
  <si>
    <t>GM0744</t>
  </si>
  <si>
    <t>Baarle-Nassau</t>
  </si>
  <si>
    <t>GM0308</t>
  </si>
  <si>
    <t>Baarn</t>
  </si>
  <si>
    <t>GM0489</t>
  </si>
  <si>
    <t>Barendrecht</t>
  </si>
  <si>
    <t>GM0203</t>
  </si>
  <si>
    <t>Barneveld</t>
  </si>
  <si>
    <t>GM0888</t>
  </si>
  <si>
    <t>Beek</t>
  </si>
  <si>
    <t>GM1954</t>
  </si>
  <si>
    <t>Beekdaelen</t>
  </si>
  <si>
    <t>GM0370</t>
  </si>
  <si>
    <t>Beemster</t>
  </si>
  <si>
    <t>GM0889</t>
  </si>
  <si>
    <t>Beesel</t>
  </si>
  <si>
    <t>GM1945</t>
  </si>
  <si>
    <t>Berg en Dal</t>
  </si>
  <si>
    <t>GM1724</t>
  </si>
  <si>
    <t>Bergeijk</t>
  </si>
  <si>
    <t>GM0893</t>
  </si>
  <si>
    <t>Bergen (L.)</t>
  </si>
  <si>
    <t>GM0373</t>
  </si>
  <si>
    <t>Bergen (NH.)</t>
  </si>
  <si>
    <t>GM0748</t>
  </si>
  <si>
    <t>Bergen op Zoom</t>
  </si>
  <si>
    <t>GM1859</t>
  </si>
  <si>
    <t>Berkelland</t>
  </si>
  <si>
    <t>GM1721</t>
  </si>
  <si>
    <t>Bernheze</t>
  </si>
  <si>
    <t>GM0753</t>
  </si>
  <si>
    <t>Best</t>
  </si>
  <si>
    <t>GM0209</t>
  </si>
  <si>
    <t>Beuningen</t>
  </si>
  <si>
    <t>GM0375</t>
  </si>
  <si>
    <t>Beverwijk</t>
  </si>
  <si>
    <t>GM0310</t>
  </si>
  <si>
    <t>De Bilt</t>
  </si>
  <si>
    <t>GM1728</t>
  </si>
  <si>
    <t>Bladel</t>
  </si>
  <si>
    <t>GM0376</t>
  </si>
  <si>
    <t>Blaricum</t>
  </si>
  <si>
    <t>GM0377</t>
  </si>
  <si>
    <t>Bloemendaal</t>
  </si>
  <si>
    <t>GM1901</t>
  </si>
  <si>
    <t>Bodegraven-Reeuwijk</t>
  </si>
  <si>
    <t>GM0755</t>
  </si>
  <si>
    <t>Boekel</t>
  </si>
  <si>
    <t>GM1681</t>
  </si>
  <si>
    <t>Borger-Odoorn</t>
  </si>
  <si>
    <t>GM0147</t>
  </si>
  <si>
    <t>Borne</t>
  </si>
  <si>
    <t>GM0654</t>
  </si>
  <si>
    <t>Borsele</t>
  </si>
  <si>
    <t>GM0756</t>
  </si>
  <si>
    <t>Boxmeer</t>
  </si>
  <si>
    <t>GM0757</t>
  </si>
  <si>
    <t>Boxtel</t>
  </si>
  <si>
    <t>GM0758</t>
  </si>
  <si>
    <t>Breda</t>
  </si>
  <si>
    <t>GM0501</t>
  </si>
  <si>
    <t>Brielle</t>
  </si>
  <si>
    <t>GM1876</t>
  </si>
  <si>
    <t>Bronckhorst</t>
  </si>
  <si>
    <t>GM0213</t>
  </si>
  <si>
    <t>Brummen</t>
  </si>
  <si>
    <t>GM0899</t>
  </si>
  <si>
    <t>Brunssum</t>
  </si>
  <si>
    <t>GM0312</t>
  </si>
  <si>
    <t>Bunnik</t>
  </si>
  <si>
    <t>GM0313</t>
  </si>
  <si>
    <t>Bunschoten</t>
  </si>
  <si>
    <t>GM0214</t>
  </si>
  <si>
    <t>Buren</t>
  </si>
  <si>
    <t>GM0502</t>
  </si>
  <si>
    <t>Capelle aan den IJssel</t>
  </si>
  <si>
    <t>GM0383</t>
  </si>
  <si>
    <t>Castricum</t>
  </si>
  <si>
    <t>GM0109</t>
  </si>
  <si>
    <t>Coevorden</t>
  </si>
  <si>
    <t>GM1706</t>
  </si>
  <si>
    <t>Cranendonck</t>
  </si>
  <si>
    <t>GM1684</t>
  </si>
  <si>
    <t>Cuijk</t>
  </si>
  <si>
    <t>GM0216</t>
  </si>
  <si>
    <t>Culemborg</t>
  </si>
  <si>
    <t>GM0148</t>
  </si>
  <si>
    <t>Dalfsen</t>
  </si>
  <si>
    <t>GM1891</t>
  </si>
  <si>
    <t>Dantumadiel</t>
  </si>
  <si>
    <t>GM0503</t>
  </si>
  <si>
    <t>Delft</t>
  </si>
  <si>
    <t>GM0762</t>
  </si>
  <si>
    <t>Deurne</t>
  </si>
  <si>
    <t>GM0150</t>
  </si>
  <si>
    <t>Deventer</t>
  </si>
  <si>
    <t>GM0384</t>
  </si>
  <si>
    <t>Diemen</t>
  </si>
  <si>
    <t>GM1774</t>
  </si>
  <si>
    <t>Dinkelland</t>
  </si>
  <si>
    <t>GM0221</t>
  </si>
  <si>
    <t>Doesburg</t>
  </si>
  <si>
    <t>GM0222</t>
  </si>
  <si>
    <t>Doetinchem</t>
  </si>
  <si>
    <t>GM0766</t>
  </si>
  <si>
    <t>Dongen</t>
  </si>
  <si>
    <t>GM0505</t>
  </si>
  <si>
    <t>Dordrecht</t>
  </si>
  <si>
    <t>GM0498</t>
  </si>
  <si>
    <t>Drechterland</t>
  </si>
  <si>
    <t>GM1719</t>
  </si>
  <si>
    <t>Drimmelen</t>
  </si>
  <si>
    <t>GM0303</t>
  </si>
  <si>
    <t>Dronten</t>
  </si>
  <si>
    <t>GM0225</t>
  </si>
  <si>
    <t>Druten</t>
  </si>
  <si>
    <t>GM0226</t>
  </si>
  <si>
    <t>Duiven</t>
  </si>
  <si>
    <t>GM1711</t>
  </si>
  <si>
    <t>Echt-Susteren</t>
  </si>
  <si>
    <t>GM0385</t>
  </si>
  <si>
    <t>Edam-Volendam</t>
  </si>
  <si>
    <t>GM0228</t>
  </si>
  <si>
    <t>Ede</t>
  </si>
  <si>
    <t>GM0317</t>
  </si>
  <si>
    <t>Eemnes</t>
  </si>
  <si>
    <t>GM1979</t>
  </si>
  <si>
    <t>Eemsdelta</t>
  </si>
  <si>
    <t>GM0770</t>
  </si>
  <si>
    <t>Eersel</t>
  </si>
  <si>
    <t>GM1903</t>
  </si>
  <si>
    <t>Eijsden-Margraten</t>
  </si>
  <si>
    <t>GM0772</t>
  </si>
  <si>
    <t>Eindhoven</t>
  </si>
  <si>
    <t>GM0230</t>
  </si>
  <si>
    <t>Elburg</t>
  </si>
  <si>
    <t>GM0114</t>
  </si>
  <si>
    <t>Emmen</t>
  </si>
  <si>
    <t>GM0388</t>
  </si>
  <si>
    <t>Enkhuizen</t>
  </si>
  <si>
    <t>GM0153</t>
  </si>
  <si>
    <t>Enschede</t>
  </si>
  <si>
    <t>GM0232</t>
  </si>
  <si>
    <t>Epe</t>
  </si>
  <si>
    <t>GM0233</t>
  </si>
  <si>
    <t>Ermelo</t>
  </si>
  <si>
    <t>GM0777</t>
  </si>
  <si>
    <t>Etten-Leur</t>
  </si>
  <si>
    <t>GM1940</t>
  </si>
  <si>
    <t>De Fryske Marren</t>
  </si>
  <si>
    <t>GM0779</t>
  </si>
  <si>
    <t>Geertruidenberg</t>
  </si>
  <si>
    <t>GM1771</t>
  </si>
  <si>
    <t>Geldrop-Mierlo</t>
  </si>
  <si>
    <t>GM1652</t>
  </si>
  <si>
    <t>Gemert-Bakel</t>
  </si>
  <si>
    <t>GM0907</t>
  </si>
  <si>
    <t>Gennep</t>
  </si>
  <si>
    <t>GM0784</t>
  </si>
  <si>
    <t>Gilze en Rijen</t>
  </si>
  <si>
    <t>GM1924</t>
  </si>
  <si>
    <t>Goeree-Overflakkee</t>
  </si>
  <si>
    <t>GM0664</t>
  </si>
  <si>
    <t>Goes</t>
  </si>
  <si>
    <t>GM0785</t>
  </si>
  <si>
    <t>Goirle</t>
  </si>
  <si>
    <t>GM1942</t>
  </si>
  <si>
    <t>Gooise Meren</t>
  </si>
  <si>
    <t>GM0512</t>
  </si>
  <si>
    <t>Gorinchem</t>
  </si>
  <si>
    <t>GM0513</t>
  </si>
  <si>
    <t>Gouda</t>
  </si>
  <si>
    <t>GM0786</t>
  </si>
  <si>
    <t>Grave</t>
  </si>
  <si>
    <t>GM0518</t>
  </si>
  <si>
    <t>'s-Gravenhage</t>
  </si>
  <si>
    <t>GM0014</t>
  </si>
  <si>
    <t>Groningen</t>
  </si>
  <si>
    <t>GM1729</t>
  </si>
  <si>
    <t>Gulpen-Wittem</t>
  </si>
  <si>
    <t>GM0158</t>
  </si>
  <si>
    <t>Haaksbergen</t>
  </si>
  <si>
    <t>GM0392</t>
  </si>
  <si>
    <t>Haarlem</t>
  </si>
  <si>
    <t>GM0394</t>
  </si>
  <si>
    <t>Haarlemmermeer</t>
  </si>
  <si>
    <t>GM1655</t>
  </si>
  <si>
    <t>Halderberge</t>
  </si>
  <si>
    <t>GM0160</t>
  </si>
  <si>
    <t>Hardenberg</t>
  </si>
  <si>
    <t>GM0243</t>
  </si>
  <si>
    <t>Harderwijk</t>
  </si>
  <si>
    <t>GM0523</t>
  </si>
  <si>
    <t>Hardinxveld-Giessendam</t>
  </si>
  <si>
    <t>GM0072</t>
  </si>
  <si>
    <t>Harlingen</t>
  </si>
  <si>
    <t>GM0244</t>
  </si>
  <si>
    <t>Hattem</t>
  </si>
  <si>
    <t>GM0396</t>
  </si>
  <si>
    <t>Heemskerk</t>
  </si>
  <si>
    <t>GM0397</t>
  </si>
  <si>
    <t>Heemstede</t>
  </si>
  <si>
    <t>GM0246</t>
  </si>
  <si>
    <t>Heerde</t>
  </si>
  <si>
    <t>GM0074</t>
  </si>
  <si>
    <t>Heerenveen</t>
  </si>
  <si>
    <t>GM0398</t>
  </si>
  <si>
    <t>Heerhugowaard</t>
  </si>
  <si>
    <t>GM0917</t>
  </si>
  <si>
    <t>Heerlen</t>
  </si>
  <si>
    <t>GM1658</t>
  </si>
  <si>
    <t>Heeze-Leende</t>
  </si>
  <si>
    <t>GM0399</t>
  </si>
  <si>
    <t>Heiloo</t>
  </si>
  <si>
    <t>GM0400</t>
  </si>
  <si>
    <t>Den Helder</t>
  </si>
  <si>
    <t>GM0163</t>
  </si>
  <si>
    <t>Hellendoorn</t>
  </si>
  <si>
    <t>GM0530</t>
  </si>
  <si>
    <t>Hellevoetsluis</t>
  </si>
  <si>
    <t>GM0794</t>
  </si>
  <si>
    <t>Helmond</t>
  </si>
  <si>
    <t>GM0531</t>
  </si>
  <si>
    <t>Hendrik-Ido-Ambacht</t>
  </si>
  <si>
    <t>GM0164</t>
  </si>
  <si>
    <t>Hengelo</t>
  </si>
  <si>
    <t>GM0796</t>
  </si>
  <si>
    <t>'s-Hertogenbosch</t>
  </si>
  <si>
    <t>GM0252</t>
  </si>
  <si>
    <t>Heumen</t>
  </si>
  <si>
    <t>GM0797</t>
  </si>
  <si>
    <t>Heusden</t>
  </si>
  <si>
    <t>GM0534</t>
  </si>
  <si>
    <t>Hillegom</t>
  </si>
  <si>
    <t>GM0798</t>
  </si>
  <si>
    <t>Hilvarenbeek</t>
  </si>
  <si>
    <t>GM0402</t>
  </si>
  <si>
    <t>Hilversum</t>
  </si>
  <si>
    <t>GM1963</t>
  </si>
  <si>
    <t>Hoeksche Waard</t>
  </si>
  <si>
    <t>GM1735</t>
  </si>
  <si>
    <t>Hof van Twente</t>
  </si>
  <si>
    <t>GM1966</t>
  </si>
  <si>
    <t>Het Hogeland</t>
  </si>
  <si>
    <t>GM1911</t>
  </si>
  <si>
    <t>Hollands Kroon</t>
  </si>
  <si>
    <t>GM0118</t>
  </si>
  <si>
    <t>Hoogeveen</t>
  </si>
  <si>
    <t>GM0405</t>
  </si>
  <si>
    <t>Hoorn</t>
  </si>
  <si>
    <t>GM1507</t>
  </si>
  <si>
    <t>Horst aan de Maas</t>
  </si>
  <si>
    <t>GM0321</t>
  </si>
  <si>
    <t>Houten</t>
  </si>
  <si>
    <t>GM0406</t>
  </si>
  <si>
    <t>Huizen</t>
  </si>
  <si>
    <t>GM0677</t>
  </si>
  <si>
    <t>Hulst</t>
  </si>
  <si>
    <t>GM0353</t>
  </si>
  <si>
    <t>IJsselstein</t>
  </si>
  <si>
    <t>GM1884</t>
  </si>
  <si>
    <t>Kaag en Braassem</t>
  </si>
  <si>
    <t>GM0166</t>
  </si>
  <si>
    <t>Kampen</t>
  </si>
  <si>
    <t>GM0678</t>
  </si>
  <si>
    <t>Kapelle</t>
  </si>
  <si>
    <t>GM0537</t>
  </si>
  <si>
    <t>Katwijk</t>
  </si>
  <si>
    <t>GM0928</t>
  </si>
  <si>
    <t>Kerkrade</t>
  </si>
  <si>
    <t>GM1598</t>
  </si>
  <si>
    <t>Koggenland</t>
  </si>
  <si>
    <t>GM0542</t>
  </si>
  <si>
    <t>Krimpen aan den IJssel</t>
  </si>
  <si>
    <t>GM1931</t>
  </si>
  <si>
    <t>Krimpenerwaard</t>
  </si>
  <si>
    <t>GM1659</t>
  </si>
  <si>
    <t>Laarbeek</t>
  </si>
  <si>
    <t>GM1685</t>
  </si>
  <si>
    <t>Landerd</t>
  </si>
  <si>
    <t>GM0882</t>
  </si>
  <si>
    <t>Landgraaf</t>
  </si>
  <si>
    <t>GM0415</t>
  </si>
  <si>
    <t>Landsmeer</t>
  </si>
  <si>
    <t>GM0416</t>
  </si>
  <si>
    <t>Langedijk</t>
  </si>
  <si>
    <t>GM1621</t>
  </si>
  <si>
    <t>Lansingerland</t>
  </si>
  <si>
    <t>GM0417</t>
  </si>
  <si>
    <t>Laren</t>
  </si>
  <si>
    <t>GM0080</t>
  </si>
  <si>
    <t>Leeuwarden</t>
  </si>
  <si>
    <t>GM0546</t>
  </si>
  <si>
    <t>Leiden</t>
  </si>
  <si>
    <t>GM0547</t>
  </si>
  <si>
    <t>Leiderdorp</t>
  </si>
  <si>
    <t>GM1916</t>
  </si>
  <si>
    <t>Leidschendam-Voorburg</t>
  </si>
  <si>
    <t>GM0995</t>
  </si>
  <si>
    <t>Lelystad</t>
  </si>
  <si>
    <t>GM1640</t>
  </si>
  <si>
    <t>Leudal</t>
  </si>
  <si>
    <t>GM0327</t>
  </si>
  <si>
    <t>Leusden</t>
  </si>
  <si>
    <t>GM1705</t>
  </si>
  <si>
    <t>Lingewaard</t>
  </si>
  <si>
    <t>GM0553</t>
  </si>
  <si>
    <t>Lisse</t>
  </si>
  <si>
    <t>GM0262</t>
  </si>
  <si>
    <t>Lochem</t>
  </si>
  <si>
    <t>GM0809</t>
  </si>
  <si>
    <t>Loon op Zand</t>
  </si>
  <si>
    <t>GM0331</t>
  </si>
  <si>
    <t>Lopik</t>
  </si>
  <si>
    <t>GM0168</t>
  </si>
  <si>
    <t>Losser</t>
  </si>
  <si>
    <t>GM0263</t>
  </si>
  <si>
    <t>Maasdriel</t>
  </si>
  <si>
    <t>GM1641</t>
  </si>
  <si>
    <t>Maasgouw</t>
  </si>
  <si>
    <t>GM0556</t>
  </si>
  <si>
    <t>Maassluis</t>
  </si>
  <si>
    <t>GM0935</t>
  </si>
  <si>
    <t>Maastricht</t>
  </si>
  <si>
    <t>GM0420</t>
  </si>
  <si>
    <t>Medemblik</t>
  </si>
  <si>
    <t>GM0938</t>
  </si>
  <si>
    <t>Meerssen</t>
  </si>
  <si>
    <t>GM1948</t>
  </si>
  <si>
    <t>Meierijstad</t>
  </si>
  <si>
    <t>GM0119</t>
  </si>
  <si>
    <t>Meppel</t>
  </si>
  <si>
    <t>GM0687</t>
  </si>
  <si>
    <t>Middelburg</t>
  </si>
  <si>
    <t>GM1842</t>
  </si>
  <si>
    <t>Midden-Delfland</t>
  </si>
  <si>
    <t>GM1731</t>
  </si>
  <si>
    <t>Midden-Drenthe</t>
  </si>
  <si>
    <t>GM1952</t>
  </si>
  <si>
    <t>Midden-Groningen</t>
  </si>
  <si>
    <t>GM0815</t>
  </si>
  <si>
    <t>Mill en Sint Hubert</t>
  </si>
  <si>
    <t>GM1709</t>
  </si>
  <si>
    <t>Moerdijk</t>
  </si>
  <si>
    <t>GM1978</t>
  </si>
  <si>
    <t>Molenlanden</t>
  </si>
  <si>
    <t>GM1955</t>
  </si>
  <si>
    <t>Montferland</t>
  </si>
  <si>
    <t>GM0335</t>
  </si>
  <si>
    <t>Montfoort</t>
  </si>
  <si>
    <t>GM0944</t>
  </si>
  <si>
    <t>Mook en Middelaar</t>
  </si>
  <si>
    <t>GM1740</t>
  </si>
  <si>
    <t>Neder-Betuwe</t>
  </si>
  <si>
    <t>GM0946</t>
  </si>
  <si>
    <t>Nederweert</t>
  </si>
  <si>
    <t>GM0356</t>
  </si>
  <si>
    <t>Nieuwegein</t>
  </si>
  <si>
    <t>GM0569</t>
  </si>
  <si>
    <t>Nieuwkoop</t>
  </si>
  <si>
    <t>GM0267</t>
  </si>
  <si>
    <t>Nijkerk</t>
  </si>
  <si>
    <t>GM0268</t>
  </si>
  <si>
    <t>Nijmegen</t>
  </si>
  <si>
    <t>GM1930</t>
  </si>
  <si>
    <t>Nissewaard</t>
  </si>
  <si>
    <t>GM1970</t>
  </si>
  <si>
    <t>Noardeast-Fryslân</t>
  </si>
  <si>
    <t>GM1695</t>
  </si>
  <si>
    <t>Noord-Beveland</t>
  </si>
  <si>
    <t>GM1699</t>
  </si>
  <si>
    <t>Noordenveld</t>
  </si>
  <si>
    <t>GM0171</t>
  </si>
  <si>
    <t>Noordoostpolder</t>
  </si>
  <si>
    <t>GM0575</t>
  </si>
  <si>
    <t>Noordwijk</t>
  </si>
  <si>
    <t>GM0820</t>
  </si>
  <si>
    <t>Nuenen, Gerwen en Nederwetten</t>
  </si>
  <si>
    <t>GM0302</t>
  </si>
  <si>
    <t>Nunspeet</t>
  </si>
  <si>
    <t>GM0579</t>
  </si>
  <si>
    <t>Oegstgeest</t>
  </si>
  <si>
    <t>GM0823</t>
  </si>
  <si>
    <t>Oirschot</t>
  </si>
  <si>
    <t>GM0824</t>
  </si>
  <si>
    <t>Oisterwijk</t>
  </si>
  <si>
    <t>GM1895</t>
  </si>
  <si>
    <t>Oldambt</t>
  </si>
  <si>
    <t>GM0269</t>
  </si>
  <si>
    <t>Oldebroek</t>
  </si>
  <si>
    <t>GM0173</t>
  </si>
  <si>
    <t>Oldenzaal</t>
  </si>
  <si>
    <t>GM1773</t>
  </si>
  <si>
    <t>Olst-Wijhe</t>
  </si>
  <si>
    <t>GM0175</t>
  </si>
  <si>
    <t>Ommen</t>
  </si>
  <si>
    <t>GM1586</t>
  </si>
  <si>
    <t>Oost Gelre</t>
  </si>
  <si>
    <t>GM0826</t>
  </si>
  <si>
    <t>Oosterhout</t>
  </si>
  <si>
    <t>GM0085</t>
  </si>
  <si>
    <t>Ooststellingwerf</t>
  </si>
  <si>
    <t>GM0431</t>
  </si>
  <si>
    <t>Oostzaan</t>
  </si>
  <si>
    <t>GM0432</t>
  </si>
  <si>
    <t>Opmeer</t>
  </si>
  <si>
    <t>GM0086</t>
  </si>
  <si>
    <t>Opsterland</t>
  </si>
  <si>
    <t>GM0828</t>
  </si>
  <si>
    <t>Oss</t>
  </si>
  <si>
    <t>GM1509</t>
  </si>
  <si>
    <t>Oude IJsselstreek</t>
  </si>
  <si>
    <t>GM0437</t>
  </si>
  <si>
    <t>Ouder-Amstel</t>
  </si>
  <si>
    <t>GM0589</t>
  </si>
  <si>
    <t>Oudewater</t>
  </si>
  <si>
    <t>GM1734</t>
  </si>
  <si>
    <t>Overbetuwe</t>
  </si>
  <si>
    <t>GM0590</t>
  </si>
  <si>
    <t>Papendrecht</t>
  </si>
  <si>
    <t>GM1894</t>
  </si>
  <si>
    <t>Peel en Maas</t>
  </si>
  <si>
    <t>GM0765</t>
  </si>
  <si>
    <t>Pekela</t>
  </si>
  <si>
    <t>GM1926</t>
  </si>
  <si>
    <t>Pijnacker-Nootdorp</t>
  </si>
  <si>
    <t>GM0439</t>
  </si>
  <si>
    <t>Purmerend</t>
  </si>
  <si>
    <t>GM0273</t>
  </si>
  <si>
    <t>Putten</t>
  </si>
  <si>
    <t>GM0177</t>
  </si>
  <si>
    <t>Raalte</t>
  </si>
  <si>
    <t>GM0703</t>
  </si>
  <si>
    <t>Reimerswaal</t>
  </si>
  <si>
    <t>GM0274</t>
  </si>
  <si>
    <t>Renkum</t>
  </si>
  <si>
    <t>GM0339</t>
  </si>
  <si>
    <t>Renswoude</t>
  </si>
  <si>
    <t>GM1667</t>
  </si>
  <si>
    <t>Reusel-De Mierden</t>
  </si>
  <si>
    <t>GM0275</t>
  </si>
  <si>
    <t>Rheden</t>
  </si>
  <si>
    <t>GM0340</t>
  </si>
  <si>
    <t>Rhenen</t>
  </si>
  <si>
    <t>GM0597</t>
  </si>
  <si>
    <t>Ridderkerk</t>
  </si>
  <si>
    <t>GM1742</t>
  </si>
  <si>
    <t>Rijssen-Holten</t>
  </si>
  <si>
    <t>GM0603</t>
  </si>
  <si>
    <t>Rijswijk</t>
  </si>
  <si>
    <t>GM1669</t>
  </si>
  <si>
    <t>Roerdalen</t>
  </si>
  <si>
    <t>GM0957</t>
  </si>
  <si>
    <t>Roermond</t>
  </si>
  <si>
    <t>GM0736</t>
  </si>
  <si>
    <t>De Ronde Venen</t>
  </si>
  <si>
    <t>GM1674</t>
  </si>
  <si>
    <t>Roosendaal</t>
  </si>
  <si>
    <t>GM0599</t>
  </si>
  <si>
    <t>Rotterdam</t>
  </si>
  <si>
    <t>GM0277</t>
  </si>
  <si>
    <t>Rozendaal</t>
  </si>
  <si>
    <t>GM0840</t>
  </si>
  <si>
    <t>Rucphen</t>
  </si>
  <si>
    <t>GM0441</t>
  </si>
  <si>
    <t>Schagen</t>
  </si>
  <si>
    <t>GM0279</t>
  </si>
  <si>
    <t>Scherpenzeel</t>
  </si>
  <si>
    <t>GM0606</t>
  </si>
  <si>
    <t>Schiedam</t>
  </si>
  <si>
    <t>GM0088</t>
  </si>
  <si>
    <t>Schiermonnikoog</t>
  </si>
  <si>
    <t>GM1676</t>
  </si>
  <si>
    <t>Schouwen-Duiveland</t>
  </si>
  <si>
    <t>GM0965</t>
  </si>
  <si>
    <t>Simpelveld</t>
  </si>
  <si>
    <t>GM1702</t>
  </si>
  <si>
    <t>Sint Anthonis</t>
  </si>
  <si>
    <t>GM0845</t>
  </si>
  <si>
    <t>Sint-Michielsgestel</t>
  </si>
  <si>
    <t>GM1883</t>
  </si>
  <si>
    <t>Sittard-Geleen</t>
  </si>
  <si>
    <t>GM0610</t>
  </si>
  <si>
    <t>Sliedrecht</t>
  </si>
  <si>
    <t>GM1714</t>
  </si>
  <si>
    <t>Sluis</t>
  </si>
  <si>
    <t>GM0090</t>
  </si>
  <si>
    <t>Smallingerland</t>
  </si>
  <si>
    <t>GM0342</t>
  </si>
  <si>
    <t>Soest</t>
  </si>
  <si>
    <t>GM0847</t>
  </si>
  <si>
    <t>Someren</t>
  </si>
  <si>
    <t>GM0848</t>
  </si>
  <si>
    <t>Son en Breugel</t>
  </si>
  <si>
    <t>GM0037</t>
  </si>
  <si>
    <t>Stadskanaal</t>
  </si>
  <si>
    <t>GM0180</t>
  </si>
  <si>
    <t>Staphorst</t>
  </si>
  <si>
    <t>GM0532</t>
  </si>
  <si>
    <t>Stede Broec</t>
  </si>
  <si>
    <t>GM0851</t>
  </si>
  <si>
    <t>Steenbergen</t>
  </si>
  <si>
    <t>GM1708</t>
  </si>
  <si>
    <t>Steenwijkerland</t>
  </si>
  <si>
    <t>GM0971</t>
  </si>
  <si>
    <t>Stein</t>
  </si>
  <si>
    <t>GM1904</t>
  </si>
  <si>
    <t>Stichtse Vecht</t>
  </si>
  <si>
    <t>GM1900</t>
  </si>
  <si>
    <t>Súdwest-Fryslân</t>
  </si>
  <si>
    <t>GM0715</t>
  </si>
  <si>
    <t>Terneuzen</t>
  </si>
  <si>
    <t>GM0093</t>
  </si>
  <si>
    <t>Terschelling</t>
  </si>
  <si>
    <t>GM0448</t>
  </si>
  <si>
    <t>Texel</t>
  </si>
  <si>
    <t>GM1525</t>
  </si>
  <si>
    <t>Teylingen</t>
  </si>
  <si>
    <t>GM0716</t>
  </si>
  <si>
    <t>Tholen</t>
  </si>
  <si>
    <t>GM0281</t>
  </si>
  <si>
    <t>Tiel</t>
  </si>
  <si>
    <t>GM0855</t>
  </si>
  <si>
    <t>Tilburg</t>
  </si>
  <si>
    <t>GM0183</t>
  </si>
  <si>
    <t>Tubbergen</t>
  </si>
  <si>
    <t>GM1700</t>
  </si>
  <si>
    <t>Twenterand</t>
  </si>
  <si>
    <t>GM1730</t>
  </si>
  <si>
    <t>Tynaarlo</t>
  </si>
  <si>
    <t>GM0737</t>
  </si>
  <si>
    <t>Tytsjerksteradiel</t>
  </si>
  <si>
    <t>GM0856</t>
  </si>
  <si>
    <t>Uden</t>
  </si>
  <si>
    <t>GM0450</t>
  </si>
  <si>
    <t>Uitgeest</t>
  </si>
  <si>
    <t>GM0451</t>
  </si>
  <si>
    <t>Uithoorn</t>
  </si>
  <si>
    <t>GM0184</t>
  </si>
  <si>
    <t>Urk</t>
  </si>
  <si>
    <t>GM0344</t>
  </si>
  <si>
    <t>Utrecht</t>
  </si>
  <si>
    <t>GM1581</t>
  </si>
  <si>
    <t>Utrechtse Heuvelrug</t>
  </si>
  <si>
    <t>GM0981</t>
  </si>
  <si>
    <t>Vaals</t>
  </si>
  <si>
    <t>GM0994</t>
  </si>
  <si>
    <t>Valkenburg aan de Geul</t>
  </si>
  <si>
    <t>GM0858</t>
  </si>
  <si>
    <t>Valkenswaard</t>
  </si>
  <si>
    <t>GM0047</t>
  </si>
  <si>
    <t>Veendam</t>
  </si>
  <si>
    <t>GM0345</t>
  </si>
  <si>
    <t>Veenendaal</t>
  </si>
  <si>
    <t>GM0717</t>
  </si>
  <si>
    <t>Veere</t>
  </si>
  <si>
    <t>GM0861</t>
  </si>
  <si>
    <t>Veldhoven</t>
  </si>
  <si>
    <t>GM0453</t>
  </si>
  <si>
    <t>Velsen</t>
  </si>
  <si>
    <t>GM0983</t>
  </si>
  <si>
    <t>Venlo</t>
  </si>
  <si>
    <t>GM0984</t>
  </si>
  <si>
    <t>Venray</t>
  </si>
  <si>
    <t>GM1961</t>
  </si>
  <si>
    <t>Vijfheerenlanden</t>
  </si>
  <si>
    <t>GM0622</t>
  </si>
  <si>
    <t>Vlaardingen</t>
  </si>
  <si>
    <t>GM0096</t>
  </si>
  <si>
    <t>Vlieland</t>
  </si>
  <si>
    <t>GM0718</t>
  </si>
  <si>
    <t>Vlissingen</t>
  </si>
  <si>
    <t>GM0986</t>
  </si>
  <si>
    <t>Voerendaal</t>
  </si>
  <si>
    <t>GM0626</t>
  </si>
  <si>
    <t>Voorschoten</t>
  </si>
  <si>
    <t>GM0285</t>
  </si>
  <si>
    <t>Voorst</t>
  </si>
  <si>
    <t>GM0865</t>
  </si>
  <si>
    <t>Vught</t>
  </si>
  <si>
    <t>GM1949</t>
  </si>
  <si>
    <t>Waadhoeke</t>
  </si>
  <si>
    <t>GM0866</t>
  </si>
  <si>
    <t>Waalre</t>
  </si>
  <si>
    <t>GM0867</t>
  </si>
  <si>
    <t>Waalwijk</t>
  </si>
  <si>
    <t>GM0627</t>
  </si>
  <si>
    <t>Waddinxveen</t>
  </si>
  <si>
    <t>GM0289</t>
  </si>
  <si>
    <t>Wageningen</t>
  </si>
  <si>
    <t>GM0629</t>
  </si>
  <si>
    <t>Wassenaar</t>
  </si>
  <si>
    <t>GM0852</t>
  </si>
  <si>
    <t>Waterland</t>
  </si>
  <si>
    <t>GM0988</t>
  </si>
  <si>
    <t>Weert</t>
  </si>
  <si>
    <t>GM0457</t>
  </si>
  <si>
    <t>Weesp</t>
  </si>
  <si>
    <t>GM1960</t>
  </si>
  <si>
    <t>West Betuwe</t>
  </si>
  <si>
    <t>GM0668</t>
  </si>
  <si>
    <t>West Maas en Waal</t>
  </si>
  <si>
    <t>GM1969</t>
  </si>
  <si>
    <t>Westerkwartier</t>
  </si>
  <si>
    <t>GM1701</t>
  </si>
  <si>
    <t>Westerveld</t>
  </si>
  <si>
    <t>GM0293</t>
  </si>
  <si>
    <t>Westervoort</t>
  </si>
  <si>
    <t>GM1950</t>
  </si>
  <si>
    <t>Westerwolde</t>
  </si>
  <si>
    <t>GM1783</t>
  </si>
  <si>
    <t>Westland</t>
  </si>
  <si>
    <t>GM0098</t>
  </si>
  <si>
    <t>Weststellingwerf</t>
  </si>
  <si>
    <t>GM0614</t>
  </si>
  <si>
    <t>Westvoorne</t>
  </si>
  <si>
    <t>GM0189</t>
  </si>
  <si>
    <t>Wierden</t>
  </si>
  <si>
    <t>GM0296</t>
  </si>
  <si>
    <t>Wijchen</t>
  </si>
  <si>
    <t>GM1696</t>
  </si>
  <si>
    <t>Wijdemeren</t>
  </si>
  <si>
    <t>GM0352</t>
  </si>
  <si>
    <t>Wijk bij Duurstede</t>
  </si>
  <si>
    <t>GM0294</t>
  </si>
  <si>
    <t>Winterswijk</t>
  </si>
  <si>
    <t>GM0873</t>
  </si>
  <si>
    <t>Woensdrecht</t>
  </si>
  <si>
    <t>GM0632</t>
  </si>
  <si>
    <t>Woerden</t>
  </si>
  <si>
    <t>GM1690</t>
  </si>
  <si>
    <t>De Wolden</t>
  </si>
  <si>
    <t>GM0880</t>
  </si>
  <si>
    <t>Wormerland</t>
  </si>
  <si>
    <t>GM0351</t>
  </si>
  <si>
    <t>Woudenberg</t>
  </si>
  <si>
    <t>GM0479</t>
  </si>
  <si>
    <t>Zaanstad</t>
  </si>
  <si>
    <t>GM0297</t>
  </si>
  <si>
    <t>Zaltbommel</t>
  </si>
  <si>
    <t>GM0473</t>
  </si>
  <si>
    <t>Zandvoort</t>
  </si>
  <si>
    <t>GM0050</t>
  </si>
  <si>
    <t>Zeewolde</t>
  </si>
  <si>
    <t>GM0355</t>
  </si>
  <si>
    <t>Zeist</t>
  </si>
  <si>
    <t>GM0299</t>
  </si>
  <si>
    <t>Zevenaar</t>
  </si>
  <si>
    <t>GM0637</t>
  </si>
  <si>
    <t>Zoetermeer</t>
  </si>
  <si>
    <t>GM0638</t>
  </si>
  <si>
    <t>Zoeterwoude</t>
  </si>
  <si>
    <t>GM1892</t>
  </si>
  <si>
    <t>Zuidplas</t>
  </si>
  <si>
    <t>GM0879</t>
  </si>
  <si>
    <t>Zundert</t>
  </si>
  <si>
    <t>GM0301</t>
  </si>
  <si>
    <t>Zutphen</t>
  </si>
  <si>
    <t>GM1896</t>
  </si>
  <si>
    <t>Zwartewaterland</t>
  </si>
  <si>
    <t>GM0642</t>
  </si>
  <si>
    <t>Zwijndrecht</t>
  </si>
  <si>
    <t>GM0193</t>
  </si>
  <si>
    <t>Zwolle</t>
  </si>
  <si>
    <t>Gemeente</t>
  </si>
  <si>
    <t>CBS code</t>
  </si>
  <si>
    <t>Inkomsten gemeentefonds (I)</t>
  </si>
  <si>
    <t>Begroting (B)</t>
  </si>
  <si>
    <t>Realisatie kosten (R)</t>
  </si>
  <si>
    <t>Schatting extra kosten voorveld (S)</t>
  </si>
  <si>
    <t>Totale kosten (T=R+S)</t>
  </si>
  <si>
    <t>Totale maatwerkvoorz. + extra voorveld</t>
  </si>
  <si>
    <t>Maatwerkvoorzieningen  (zonder voorveld)</t>
  </si>
  <si>
    <t>Extra voorveld sinds 2015</t>
  </si>
  <si>
    <t>Procentueel tekort (tov inkomsten) (T/I)</t>
  </si>
  <si>
    <t>Maatwerkvoorzieningen</t>
  </si>
  <si>
    <t>Tekort tov begroting (R/B)</t>
  </si>
  <si>
    <t>Nieuwe inkomsten gemeentefonds</t>
  </si>
  <si>
    <t>Procentueel tekort indien extra middelen</t>
  </si>
  <si>
    <t>Nederland</t>
  </si>
  <si>
    <t>Opmerkingen / uitleg:</t>
  </si>
  <si>
    <t>Dashboard gemeente</t>
  </si>
  <si>
    <t>&lt;-- selecteer hier uw gemeente</t>
  </si>
  <si>
    <t>Inkomsten gemeentefonds</t>
  </si>
  <si>
    <t>Tekort t.o.v. begroting</t>
  </si>
  <si>
    <t>Keuze gemeente</t>
  </si>
  <si>
    <t>Begroting</t>
  </si>
  <si>
    <t>Uitgaven</t>
  </si>
  <si>
    <t>mln</t>
  </si>
  <si>
    <t>Provincie</t>
  </si>
  <si>
    <t>Jeugdzorgregio</t>
  </si>
  <si>
    <t>Drenthe</t>
  </si>
  <si>
    <t>Noord-Holland</t>
  </si>
  <si>
    <t>Gelderland</t>
  </si>
  <si>
    <t>Fryslân</t>
  </si>
  <si>
    <t>Zuid-Holland</t>
  </si>
  <si>
    <t>Overijssel</t>
  </si>
  <si>
    <t>Flevoland</t>
  </si>
  <si>
    <t>Noord-Brabant</t>
  </si>
  <si>
    <t>Limburg</t>
  </si>
  <si>
    <t>Zeeland</t>
  </si>
  <si>
    <t>Amsterdam-Amstelland</t>
  </si>
  <si>
    <t>Achterhoek</t>
  </si>
  <si>
    <t>Friesland</t>
  </si>
  <si>
    <t>Zuid-Holland-Zuid</t>
  </si>
  <si>
    <t>Rijnmond</t>
  </si>
  <si>
    <t>Noord-Kennemerland</t>
  </si>
  <si>
    <t>Twente</t>
  </si>
  <si>
    <t>Holland-Rijnland</t>
  </si>
  <si>
    <t>West-Brabant Oost</t>
  </si>
  <si>
    <t>Eemland</t>
  </si>
  <si>
    <t>Midden IJssel/Oost Veluwe</t>
  </si>
  <si>
    <t>Zuidoost Brabant</t>
  </si>
  <si>
    <t>Food Valley</t>
  </si>
  <si>
    <t>Zuid-Limburg</t>
  </si>
  <si>
    <t>Zaanstreek-Waterland</t>
  </si>
  <si>
    <t>Noord-Limburg</t>
  </si>
  <si>
    <t>Rijk van Nijmegen</t>
  </si>
  <si>
    <t>West-Brabant West</t>
  </si>
  <si>
    <t>Noordoost-Brabant</t>
  </si>
  <si>
    <t>Midden Kennemerland</t>
  </si>
  <si>
    <t>Zuidoost-Utrecht</t>
  </si>
  <si>
    <t>Gooi- en Vechtstreek</t>
  </si>
  <si>
    <t>Zuid-Kennemerland</t>
  </si>
  <si>
    <t>Midden-Holland</t>
  </si>
  <si>
    <t>Rivierenland</t>
  </si>
  <si>
    <t>IJsselland</t>
  </si>
  <si>
    <t>Haaglanden</t>
  </si>
  <si>
    <t>Midden Brabant</t>
  </si>
  <si>
    <t>West-Friesland</t>
  </si>
  <si>
    <t>Midden-Limburg Oost</t>
  </si>
  <si>
    <t>Noord Veluwe</t>
  </si>
  <si>
    <t>Kop van Noord-Holland</t>
  </si>
  <si>
    <t>Lekstroom</t>
  </si>
  <si>
    <t>Midden-Limburg West</t>
  </si>
  <si>
    <t>Utrecht West</t>
  </si>
  <si>
    <t>Aantal inwoners (1 jan '19)</t>
  </si>
  <si>
    <t xml:space="preserve"> </t>
  </si>
  <si>
    <t>Analyse tekorten jeugdzorg per gemeente, 2017 - 2019</t>
  </si>
  <si>
    <t>Contact: hugo.denbreejen@itspublic.nl &amp; thijs.jacobs@itspublic.nl</t>
  </si>
  <si>
    <t>Bronnen: IV3 data (https://iv3statline.cbs.nl/#/IV3/nl/); Rapport 'Stelsel in groei' (December 2020, AEF), Rekenmodellen gemeentefonds (https://www.rijksoverheid.nl/onderwerpen/financien-gemeenten-en-provincies/gemeentefonds)</t>
  </si>
  <si>
    <t>Auteurs: Hugo den Breejen &amp; Thijs Jacobs</t>
  </si>
  <si>
    <t>- Dit Excel bestand hoort bij de publicatie 'Benchmark tekorten jeugdhulp'. Deze is op de website van it's public terug te vinden onder de volgende link:</t>
  </si>
  <si>
    <t>Klik hier</t>
  </si>
  <si>
    <t>- Op dit tablad kunt u inzoomen op één specifieke gemeente, op het tabblad 'Data' vind u de gegevens van alle gemeenten</t>
  </si>
  <si>
    <t>Werkelijk tekort</t>
  </si>
  <si>
    <t>Vergelijking tekort t.o.v. begroting en werkelijk tekort</t>
  </si>
  <si>
    <t>Benchmark: werkelijk tekort</t>
  </si>
  <si>
    <t>Tekort op begroting</t>
  </si>
  <si>
    <t>=</t>
  </si>
  <si>
    <t>-</t>
  </si>
  <si>
    <t>Inschatting: wat zou er gebeuren als het rijk extra middelen toezegt</t>
  </si>
  <si>
    <t>Datum: 31 maart 2021</t>
  </si>
  <si>
    <t>Data tekorten jeugdzorg per gemeente, 2017 - 2019</t>
  </si>
  <si>
    <t>Verdeling tijdelijke extra middelen 400mln (daadwerkelijk uit gemeentefonds)</t>
  </si>
  <si>
    <t>Inschatting: hoe zou extra geld verdeeld worden?</t>
  </si>
  <si>
    <t>Berekening tekort als rijk extra middelen ter beschikking stelt</t>
  </si>
  <si>
    <t>- Er vindt momenteel een discussie plaats met het rijk over extra middelen. Het ligt echter niet voor de hand dat het Rijk het gehele tekort zal overbruggen.</t>
  </si>
  <si>
    <t>- Zoals in de publicatie zichtbaar is, houdt een meerderheid van de gemeenten nog steeds een tekort, zelfs als het gehele bedrag zou worden gecompenseerd</t>
  </si>
  <si>
    <t>mln tijdelijke middelen jeugd (2019)</t>
  </si>
  <si>
    <t>Inschatting werkelijk tekort met extra budget</t>
  </si>
  <si>
    <t>mln extra budget t.o.v. 2019 (inclusief tijdelijke middelen)</t>
  </si>
  <si>
    <t>- Hieronder kunt u aangeven hoeveel extra middelen u verwacht dat het rijk toezegt</t>
  </si>
  <si>
    <t>- Aangezien het Rijk in 2019 incidenteel ca. €400 mln extra budget beschikbaar heeft gestelt, betekent een toezegging van het rijk om het budget met € 400 mln op te hogen feitelijk ongeveer gelijk blijven van budget</t>
  </si>
  <si>
    <t>&lt;-- Selecteer hier bedrag van extra toezeging middelen vanuit het Rijk (€ mln)</t>
  </si>
  <si>
    <t>-  In het gemeentefonds wordt geld beschikbaar gestelt voor maatwerkvoorzieningen en de extra kosten in het voorveld gecombineerd. In Iv3-taakvelden zijn uitgaven niet op dezelfde manier te splitsen. Om toch inkomsten en uitgaven op zinnige manier te vergelijken moet een inschatting gemaakt worden.</t>
  </si>
  <si>
    <t>- Heeft u vragen of opmerkingen? Wilt u nog gedetailleerdere informatie? Neem vooral contact op en we delen dit graag! (zie bovenstaande emailadressen)</t>
  </si>
  <si>
    <t>Extra uitleg inschatting extra kosten voorveld (zie ook generieke uitleg op andere sheet)</t>
  </si>
  <si>
    <t>- Om inkomsten met uitgaven te vergelijken is het belangrijk om aan zowel de uitgaven- als inkomsten-kant dezelfde taakvelden te vergelijken ('like-for-like' vergelijken).</t>
  </si>
  <si>
    <r>
      <t xml:space="preserve">- AEF heeft in het rapport 'Stelsel in groei' een inschatting van gemaakt op landelijk niveau (bijv. voor 2019 €655-904 mln). In deze berekeningen hebben we dit voor waar aangenomen en zijn we uitgegaan van het gemiddelde van die twee getallen. Op de totaalberekening betekent dit een marge van ca. </t>
    </r>
    <r>
      <rPr>
        <sz val="11"/>
        <color theme="1"/>
        <rFont val="Calibri"/>
        <family val="2"/>
      </rPr>
      <t>±</t>
    </r>
    <r>
      <rPr>
        <sz val="11"/>
        <color theme="1"/>
        <rFont val="Calibri"/>
        <family val="2"/>
        <scheme val="minor"/>
      </rPr>
      <t>3%pt in het totale tekort)</t>
    </r>
  </si>
  <si>
    <t>- Laat het ons weten als u hier vragen over heeft, of als u dit voor uw gemeente nauwkeurig wilt uitzoeken (dit kan op basis van gedetailleerde P&amp;L, maar deze is niet landelijk voor alle gemeenten beschikbaar). We helpen / denken graag mee.</t>
  </si>
  <si>
    <t>- We nemen verder aan dat de extra kosten voorveld gelijkmatig over alle gemeenten verdeeld zijn. Rekenkundig komt dit overeen met het niet in beschouwing nemen van extra kosten voorveld. Zie ook de eerste pagina van de methodologie bijlage in het rapport.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</si>
</sst>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sz val="10"/>
      <name val="Calibri"/>
      <family val="2"/>
      <scheme val="minor"/>
    </font>
    <font>
      <i/>
      <sz val="10"/>
      <color theme="0" tint="-0.499984740745262"/>
      <name val="Calibri"/>
      <family val="2"/>
      <scheme val="minor"/>
    </font>
    <font>
      <sz val="10"/>
      <color theme="1"/>
      <name val="Calibri"/>
      <family val="2"/>
      <scheme val="minor"/>
    </font>
    <font>
      <b/>
      <sz val="10"/>
      <name val="Calibri"/>
      <family val="2"/>
      <scheme val="minor"/>
    </font>
    <font>
      <b/>
      <u/>
      <sz val="11"/>
      <color theme="1"/>
      <name val="Calibri"/>
      <family val="2"/>
      <scheme val="minor"/>
    </font>
    <font>
      <u/>
      <sz val="11"/>
      <color theme="10"/>
      <name val="Calibri"/>
      <family val="2"/>
      <scheme val="minor"/>
    </font>
    <font>
      <i/>
      <sz val="11"/>
      <color theme="1"/>
      <name val="Calibri"/>
      <family val="2"/>
      <scheme val="minor"/>
    </font>
    <font>
      <i/>
      <sz val="11"/>
      <color theme="6"/>
      <name val="Calibri"/>
      <family val="2"/>
      <scheme val="minor"/>
    </font>
    <font>
      <u/>
      <sz val="11"/>
      <color theme="1"/>
      <name val="Calibri"/>
      <family val="2"/>
      <scheme val="minor"/>
    </font>
    <font>
      <sz val="11"/>
      <color theme="1"/>
      <name val="Calibri"/>
      <family val="2"/>
    </font>
    <font>
      <i/>
      <sz val="11"/>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rgb="FF408E94"/>
        <bgColor indexed="64"/>
      </patternFill>
    </fill>
    <fill>
      <patternFill patternType="solid">
        <fgColor theme="0" tint="-0.14999847407452621"/>
        <bgColor indexed="64"/>
      </patternFill>
    </fill>
    <fill>
      <patternFill patternType="solid">
        <fgColor rgb="FF22777B"/>
        <bgColor indexed="64"/>
      </patternFill>
    </fill>
    <fill>
      <patternFill patternType="solid">
        <fgColor rgb="FF95C5C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8C8C8C"/>
        <bgColor indexed="64"/>
      </patternFill>
    </fill>
    <fill>
      <patternFill patternType="solid">
        <fgColor rgb="FFDBDBDB"/>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auto="1"/>
      </left>
      <right/>
      <top style="thin">
        <color auto="1"/>
      </top>
      <bottom style="thin">
        <color auto="1"/>
      </bottom>
      <diagonal/>
    </border>
    <border>
      <left style="thin">
        <color theme="0"/>
      </left>
      <right style="thin">
        <color theme="0"/>
      </right>
      <top/>
      <bottom/>
      <diagonal/>
    </border>
    <border>
      <left style="thin">
        <color rgb="FF8C8C8C"/>
      </left>
      <right style="thin">
        <color rgb="FF8C8C8C"/>
      </right>
      <top style="thin">
        <color rgb="FF8C8C8C"/>
      </top>
      <bottom style="thin">
        <color rgb="FF8C8C8C"/>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66">
    <xf numFmtId="0" fontId="0" fillId="0" borderId="0" xfId="0"/>
    <xf numFmtId="0" fontId="2" fillId="3" borderId="2" xfId="0" applyFont="1" applyFill="1" applyBorder="1" applyAlignment="1">
      <alignment horizontal="right" vertical="center"/>
    </xf>
    <xf numFmtId="0" fontId="2" fillId="3" borderId="2" xfId="0" applyFont="1" applyFill="1" applyBorder="1" applyAlignment="1">
      <alignment horizontal="left" vertical="center"/>
    </xf>
    <xf numFmtId="0" fontId="2" fillId="5" borderId="0" xfId="0" applyFont="1" applyFill="1" applyAlignment="1">
      <alignment horizontal="centerContinuous" vertical="center"/>
    </xf>
    <xf numFmtId="0" fontId="0" fillId="6" borderId="0" xfId="0" applyFont="1" applyFill="1" applyAlignment="1">
      <alignment horizontal="centerContinuous" vertical="center" wrapText="1"/>
    </xf>
    <xf numFmtId="0" fontId="3" fillId="6" borderId="0" xfId="0" applyFont="1" applyFill="1" applyAlignment="1">
      <alignment horizontal="centerContinuous" vertical="center" wrapText="1"/>
    </xf>
    <xf numFmtId="0" fontId="4" fillId="6" borderId="2" xfId="0" applyFont="1" applyFill="1" applyBorder="1" applyAlignment="1">
      <alignment horizontal="right" vertical="center"/>
    </xf>
    <xf numFmtId="0" fontId="2" fillId="7" borderId="0" xfId="0" applyFont="1" applyFill="1" applyAlignment="1">
      <alignment horizontal="centerContinuous" vertical="center"/>
    </xf>
    <xf numFmtId="165" fontId="2" fillId="7" borderId="0" xfId="0" applyNumberFormat="1" applyFont="1" applyFill="1" applyAlignment="1">
      <alignment horizontal="centerContinuous" vertical="center"/>
    </xf>
    <xf numFmtId="0" fontId="5" fillId="2" borderId="0" xfId="0" applyFont="1" applyFill="1" applyAlignment="1">
      <alignment horizontal="centerContinuous" vertical="center" wrapText="1"/>
    </xf>
    <xf numFmtId="165" fontId="4" fillId="2" borderId="0" xfId="0" applyNumberFormat="1" applyFont="1" applyFill="1" applyAlignment="1">
      <alignment horizontal="centerContinuous" vertical="center"/>
    </xf>
    <xf numFmtId="0" fontId="4" fillId="2" borderId="0" xfId="0" applyFont="1" applyFill="1" applyAlignment="1">
      <alignment horizontal="centerContinuous" vertical="center"/>
    </xf>
    <xf numFmtId="0" fontId="4" fillId="2" borderId="2" xfId="0" applyFont="1" applyFill="1" applyBorder="1" applyAlignment="1">
      <alignment horizontal="right" vertical="center"/>
    </xf>
    <xf numFmtId="0" fontId="2" fillId="7" borderId="0" xfId="0" applyFont="1" applyFill="1" applyAlignment="1">
      <alignment horizontal="centerContinuous" vertical="center" wrapText="1"/>
    </xf>
    <xf numFmtId="165" fontId="2" fillId="7" borderId="0" xfId="0" applyNumberFormat="1" applyFont="1" applyFill="1" applyAlignment="1">
      <alignment horizontal="centerContinuous" vertical="center" wrapText="1"/>
    </xf>
    <xf numFmtId="0" fontId="2" fillId="5" borderId="0" xfId="0" applyFont="1" applyFill="1" applyAlignment="1">
      <alignment horizontal="centerContinuous" vertical="center" wrapText="1"/>
    </xf>
    <xf numFmtId="0" fontId="0" fillId="0" borderId="0" xfId="0" applyFont="1"/>
    <xf numFmtId="0" fontId="0" fillId="4" borderId="1" xfId="0" applyFont="1" applyFill="1" applyBorder="1"/>
    <xf numFmtId="164" fontId="6" fillId="8" borderId="1" xfId="0" applyNumberFormat="1" applyFont="1" applyFill="1" applyBorder="1" applyAlignment="1">
      <alignment horizontal="right" vertical="center"/>
    </xf>
    <xf numFmtId="164" fontId="7" fillId="8" borderId="1" xfId="0" applyNumberFormat="1" applyFont="1" applyFill="1" applyBorder="1" applyAlignment="1">
      <alignment horizontal="right" vertical="center"/>
    </xf>
    <xf numFmtId="0" fontId="8" fillId="0" borderId="0" xfId="0" applyFont="1"/>
    <xf numFmtId="0" fontId="3" fillId="0" borderId="0" xfId="0" applyFont="1"/>
    <xf numFmtId="9" fontId="6" fillId="8" borderId="1" xfId="1" applyFont="1" applyFill="1" applyBorder="1" applyAlignment="1">
      <alignment horizontal="right" vertical="center"/>
    </xf>
    <xf numFmtId="3" fontId="3" fillId="0" borderId="0" xfId="0" applyNumberFormat="1" applyFont="1"/>
    <xf numFmtId="3" fontId="9" fillId="8" borderId="1" xfId="0" applyNumberFormat="1" applyFont="1" applyFill="1" applyBorder="1" applyAlignment="1">
      <alignment horizontal="right" vertical="center"/>
    </xf>
    <xf numFmtId="9" fontId="9" fillId="8" borderId="1" xfId="0" applyNumberFormat="1" applyFont="1" applyFill="1" applyBorder="1" applyAlignment="1">
      <alignment horizontal="right" vertical="center"/>
    </xf>
    <xf numFmtId="0" fontId="3" fillId="6" borderId="0" xfId="0" applyFont="1" applyFill="1"/>
    <xf numFmtId="0" fontId="10" fillId="0" borderId="0" xfId="0" applyFont="1"/>
    <xf numFmtId="9" fontId="0" fillId="8" borderId="0" xfId="1" applyFont="1" applyFill="1"/>
    <xf numFmtId="164" fontId="9" fillId="8" borderId="1" xfId="0" applyNumberFormat="1" applyFont="1" applyFill="1" applyBorder="1" applyAlignment="1">
      <alignment horizontal="right" vertical="center"/>
    </xf>
    <xf numFmtId="0" fontId="2" fillId="7" borderId="3" xfId="0" applyFont="1" applyFill="1" applyBorder="1"/>
    <xf numFmtId="9" fontId="9" fillId="8" borderId="1" xfId="1" applyFont="1" applyFill="1" applyBorder="1" applyAlignment="1">
      <alignment horizontal="right" vertical="center"/>
    </xf>
    <xf numFmtId="3" fontId="0" fillId="8" borderId="1" xfId="0" applyNumberFormat="1" applyFont="1" applyFill="1" applyBorder="1"/>
    <xf numFmtId="3" fontId="3" fillId="8" borderId="1" xfId="0" applyNumberFormat="1" applyFont="1" applyFill="1" applyBorder="1"/>
    <xf numFmtId="0" fontId="0" fillId="8" borderId="0" xfId="0" applyFill="1"/>
    <xf numFmtId="164" fontId="6" fillId="8" borderId="1" xfId="0" applyNumberFormat="1" applyFont="1" applyFill="1" applyBorder="1" applyAlignment="1">
      <alignment horizontal="center" vertical="center"/>
    </xf>
    <xf numFmtId="166" fontId="0" fillId="0" borderId="0" xfId="0" applyNumberFormat="1" applyFont="1"/>
    <xf numFmtId="9" fontId="0" fillId="0" borderId="0" xfId="0" applyNumberFormat="1" applyFont="1"/>
    <xf numFmtId="0" fontId="0" fillId="0" borderId="0" xfId="0" quotePrefix="1" applyFont="1"/>
    <xf numFmtId="14" fontId="0" fillId="0" borderId="0" xfId="0" quotePrefix="1" applyNumberFormat="1" applyFont="1" applyAlignment="1">
      <alignment horizontal="right"/>
    </xf>
    <xf numFmtId="0" fontId="0" fillId="0" borderId="0" xfId="0" applyFont="1" applyAlignment="1">
      <alignment horizontal="right"/>
    </xf>
    <xf numFmtId="0" fontId="11" fillId="0" borderId="0" xfId="2" applyFont="1"/>
    <xf numFmtId="0" fontId="0" fillId="0" borderId="0" xfId="0" applyFont="1" applyAlignment="1">
      <alignment horizontal="left"/>
    </xf>
    <xf numFmtId="0" fontId="0" fillId="6" borderId="0" xfId="0" applyFont="1" applyFill="1"/>
    <xf numFmtId="0" fontId="0" fillId="9" borderId="0" xfId="0" applyFont="1" applyFill="1"/>
    <xf numFmtId="164" fontId="5" fillId="8" borderId="1" xfId="0" applyNumberFormat="1" applyFont="1" applyFill="1" applyBorder="1" applyAlignment="1">
      <alignment horizontal="right" vertical="center"/>
    </xf>
    <xf numFmtId="0" fontId="0" fillId="0" borderId="0" xfId="0" applyFont="1" applyFill="1"/>
    <xf numFmtId="164" fontId="5" fillId="0" borderId="0" xfId="0" applyNumberFormat="1" applyFont="1" applyFill="1" applyBorder="1" applyAlignment="1">
      <alignment horizontal="right" vertical="center"/>
    </xf>
    <xf numFmtId="0" fontId="13" fillId="0" borderId="0" xfId="0" applyFont="1" applyFill="1"/>
    <xf numFmtId="0" fontId="14" fillId="0" borderId="0" xfId="0" applyFont="1"/>
    <xf numFmtId="0" fontId="0" fillId="11" borderId="0" xfId="0" applyFont="1" applyFill="1"/>
    <xf numFmtId="0" fontId="2" fillId="5" borderId="0" xfId="0" applyFont="1" applyFill="1" applyAlignment="1">
      <alignment horizontal="left" vertical="center"/>
    </xf>
    <xf numFmtId="0" fontId="2" fillId="10" borderId="0" xfId="0" applyFont="1" applyFill="1" applyAlignment="1">
      <alignment horizontal="left" vertical="center"/>
    </xf>
    <xf numFmtId="0" fontId="12" fillId="0" borderId="0" xfId="0" quotePrefix="1" applyFont="1"/>
    <xf numFmtId="0" fontId="3" fillId="0" borderId="0" xfId="0" applyFont="1" applyAlignment="1">
      <alignment horizontal="center"/>
    </xf>
    <xf numFmtId="0" fontId="5" fillId="0" borderId="0" xfId="0" applyFont="1"/>
    <xf numFmtId="0" fontId="0" fillId="9" borderId="4" xfId="0" applyFont="1" applyFill="1" applyBorder="1"/>
    <xf numFmtId="3" fontId="0" fillId="0" borderId="4" xfId="0" applyNumberFormat="1" applyFont="1" applyBorder="1"/>
    <xf numFmtId="3" fontId="3" fillId="0" borderId="4" xfId="0" applyNumberFormat="1" applyFont="1" applyFill="1" applyBorder="1"/>
    <xf numFmtId="0" fontId="0" fillId="6" borderId="0" xfId="0" applyFont="1" applyFill="1" applyAlignment="1"/>
    <xf numFmtId="3" fontId="0" fillId="0" borderId="0" xfId="0" applyNumberFormat="1" applyFont="1" applyAlignment="1">
      <alignment horizontal="right"/>
    </xf>
    <xf numFmtId="0" fontId="16" fillId="0" borderId="0" xfId="0" applyFont="1" applyAlignment="1">
      <alignment horizontal="right"/>
    </xf>
    <xf numFmtId="0" fontId="2" fillId="5" borderId="0" xfId="0" applyFont="1" applyFill="1" applyAlignment="1">
      <alignment horizontal="left" vertical="top" wrapText="1"/>
    </xf>
    <xf numFmtId="0" fontId="2" fillId="5" borderId="0" xfId="0" applyFont="1" applyFill="1" applyAlignment="1">
      <alignment horizontal="left" vertical="center"/>
    </xf>
    <xf numFmtId="0" fontId="2" fillId="10" borderId="0" xfId="0" applyFont="1" applyFill="1" applyAlignment="1">
      <alignment horizontal="left" vertical="center"/>
    </xf>
    <xf numFmtId="0" fontId="11" fillId="0" borderId="0" xfId="2"/>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8C8C8C"/>
      <color rgb="FFDBDBDB"/>
      <color rgb="FF95C5C9"/>
      <color rgb="FF2277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tspublic.nl/materialen/?mc_slug=benchmark-tekorten-jeugdzorg&amp;utm_source=itspublic&amp;utm_medium=publicatie&amp;utm_campaign=excel_tekortjeugdzorgpergemeen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D2F19-0955-428E-8AE8-0F46BDC9FB4D}">
  <sheetPr codeName="Sheet1"/>
  <dimension ref="B2:Q48"/>
  <sheetViews>
    <sheetView showGridLines="0" tabSelected="1" topLeftCell="A7" zoomScale="85" zoomScaleNormal="85" workbookViewId="0">
      <selection activeCell="D17" sqref="D17"/>
    </sheetView>
  </sheetViews>
  <sheetFormatPr defaultRowHeight="14.25" outlineLevelRow="1" x14ac:dyDescent="0.45"/>
  <cols>
    <col min="1" max="2" width="2.53125" style="16" customWidth="1"/>
    <col min="3" max="3" width="2.59765625" style="16" customWidth="1"/>
    <col min="4" max="4" width="39.06640625" style="16" customWidth="1"/>
    <col min="5" max="7" width="10.59765625" style="16" customWidth="1"/>
    <col min="8" max="8" width="2.59765625" style="16" customWidth="1"/>
    <col min="9" max="11" width="9.06640625" style="16"/>
    <col min="12" max="12" width="2.59765625" style="16" customWidth="1"/>
    <col min="13" max="15" width="9.06640625" style="16"/>
    <col min="16" max="16" width="2.59765625" style="16" customWidth="1"/>
    <col min="17" max="16384" width="9.06640625" style="16"/>
  </cols>
  <sheetData>
    <row r="2" spans="2:17" x14ac:dyDescent="0.45">
      <c r="B2" s="21" t="s">
        <v>778</v>
      </c>
    </row>
    <row r="3" spans="2:17" x14ac:dyDescent="0.45">
      <c r="B3" s="16" t="s">
        <v>792</v>
      </c>
      <c r="D3" s="39"/>
    </row>
    <row r="4" spans="2:17" x14ac:dyDescent="0.45">
      <c r="B4" s="16" t="s">
        <v>781</v>
      </c>
      <c r="D4" s="40"/>
      <c r="E4" s="41"/>
    </row>
    <row r="5" spans="2:17" x14ac:dyDescent="0.45">
      <c r="B5" s="16" t="s">
        <v>779</v>
      </c>
      <c r="D5" s="40"/>
      <c r="E5" s="41"/>
    </row>
    <row r="6" spans="2:17" x14ac:dyDescent="0.45">
      <c r="B6" s="16" t="s">
        <v>780</v>
      </c>
      <c r="D6" s="42"/>
    </row>
    <row r="7" spans="2:17" x14ac:dyDescent="0.45">
      <c r="D7" s="40"/>
    </row>
    <row r="8" spans="2:17" x14ac:dyDescent="0.45">
      <c r="B8" s="16" t="s">
        <v>720</v>
      </c>
    </row>
    <row r="9" spans="2:17" x14ac:dyDescent="0.45">
      <c r="B9" s="38" t="s">
        <v>782</v>
      </c>
      <c r="Q9" s="65" t="s">
        <v>783</v>
      </c>
    </row>
    <row r="10" spans="2:17" x14ac:dyDescent="0.45">
      <c r="B10" s="38" t="s">
        <v>784</v>
      </c>
    </row>
    <row r="11" spans="2:17" x14ac:dyDescent="0.45">
      <c r="B11" s="38" t="s">
        <v>806</v>
      </c>
    </row>
    <row r="14" spans="2:17" s="43" customFormat="1" x14ac:dyDescent="0.45">
      <c r="B14" s="26" t="s">
        <v>721</v>
      </c>
    </row>
    <row r="16" spans="2:17" x14ac:dyDescent="0.45">
      <c r="C16" s="21" t="s">
        <v>725</v>
      </c>
    </row>
    <row r="17" spans="3:15" x14ac:dyDescent="0.45">
      <c r="D17" s="44" t="s">
        <v>499</v>
      </c>
      <c r="E17" s="53" t="s">
        <v>722</v>
      </c>
    </row>
    <row r="20" spans="3:15" x14ac:dyDescent="0.45">
      <c r="C20" s="21" t="s">
        <v>786</v>
      </c>
    </row>
    <row r="21" spans="3:15" x14ac:dyDescent="0.45">
      <c r="C21" s="21"/>
    </row>
    <row r="22" spans="3:15" x14ac:dyDescent="0.45">
      <c r="D22" s="49" t="s">
        <v>724</v>
      </c>
      <c r="E22" s="52" t="s">
        <v>788</v>
      </c>
      <c r="F22" s="52"/>
      <c r="G22" s="52"/>
      <c r="H22" s="54" t="s">
        <v>789</v>
      </c>
      <c r="I22" s="52" t="s">
        <v>726</v>
      </c>
      <c r="J22" s="52"/>
      <c r="K22" s="52"/>
      <c r="L22" s="54" t="s">
        <v>790</v>
      </c>
      <c r="M22" s="64" t="s">
        <v>727</v>
      </c>
      <c r="N22" s="64"/>
      <c r="O22" s="64"/>
    </row>
    <row r="23" spans="3:15" x14ac:dyDescent="0.45">
      <c r="E23" s="50">
        <v>2017</v>
      </c>
      <c r="F23" s="50">
        <v>2018</v>
      </c>
      <c r="G23" s="50">
        <v>2019</v>
      </c>
      <c r="I23" s="50">
        <v>2017</v>
      </c>
      <c r="J23" s="50">
        <v>2018</v>
      </c>
      <c r="K23" s="50">
        <v>2019</v>
      </c>
      <c r="M23" s="50">
        <v>2017</v>
      </c>
      <c r="N23" s="50">
        <v>2018</v>
      </c>
      <c r="O23" s="50">
        <v>2019</v>
      </c>
    </row>
    <row r="24" spans="3:15" x14ac:dyDescent="0.45">
      <c r="E24" s="28">
        <f>(M24-I24)/I24</f>
        <v>4.0275222017761472E-2</v>
      </c>
      <c r="F24" s="28">
        <f>(N24-J24)/J24</f>
        <v>8.1488103424563502E-2</v>
      </c>
      <c r="G24" s="28">
        <f>(O24-K24)/K24</f>
        <v>0.15789242863872782</v>
      </c>
      <c r="I24" s="45">
        <f>INDEX(Data!K:K,MATCH($D$17,Data!$E:$E,0))</f>
        <v>124.99</v>
      </c>
      <c r="J24" s="45">
        <f>INDEX(Data!L:L,MATCH($D$17,Data!$E:$E,0))</f>
        <v>130.87799999999999</v>
      </c>
      <c r="K24" s="45">
        <f>INDEX(Data!M:M,MATCH($D$17,Data!$E:$E,0))</f>
        <v>141.37220000000002</v>
      </c>
      <c r="M24" s="45">
        <f>INDEX(Data!O:O,MATCH($D$17,Data!$E:$E,0))</f>
        <v>130.024</v>
      </c>
      <c r="N24" s="45">
        <f>INDEX(Data!P:P,MATCH($D$17,Data!$E:$E,0))</f>
        <v>141.54300000000001</v>
      </c>
      <c r="O24" s="45">
        <f>INDEX(Data!Q:Q,MATCH($D$17,Data!$E:$E,0))</f>
        <v>163.69379999999998</v>
      </c>
    </row>
    <row r="25" spans="3:15" x14ac:dyDescent="0.45">
      <c r="E25" s="61" t="str">
        <f>IF(E24&gt;0,"tekort","overschot!")</f>
        <v>tekort</v>
      </c>
      <c r="F25" s="61" t="str">
        <f>IF(F24&gt;0,"tekort","overschot!")</f>
        <v>tekort</v>
      </c>
      <c r="G25" s="61" t="str">
        <f>IF(G24&gt;0,"tekort","overschot!")</f>
        <v>tekort</v>
      </c>
      <c r="H25" s="55"/>
    </row>
    <row r="27" spans="3:15" x14ac:dyDescent="0.45">
      <c r="D27" s="49" t="s">
        <v>787</v>
      </c>
      <c r="E27" s="51" t="s">
        <v>785</v>
      </c>
      <c r="F27" s="51"/>
      <c r="G27" s="51"/>
      <c r="H27" s="54" t="s">
        <v>789</v>
      </c>
      <c r="I27" s="51" t="s">
        <v>723</v>
      </c>
      <c r="J27" s="51"/>
      <c r="K27" s="51"/>
      <c r="L27" s="54" t="s">
        <v>790</v>
      </c>
      <c r="M27" s="63" t="s">
        <v>727</v>
      </c>
      <c r="N27" s="63"/>
      <c r="O27" s="63"/>
    </row>
    <row r="28" spans="3:15" x14ac:dyDescent="0.45">
      <c r="E28" s="43">
        <v>2017</v>
      </c>
      <c r="F28" s="43">
        <v>2018</v>
      </c>
      <c r="G28" s="43">
        <v>2019</v>
      </c>
      <c r="I28" s="43">
        <v>2017</v>
      </c>
      <c r="J28" s="43">
        <v>2018</v>
      </c>
      <c r="K28" s="43">
        <v>2019</v>
      </c>
      <c r="M28" s="43">
        <v>2017</v>
      </c>
      <c r="N28" s="43">
        <v>2018</v>
      </c>
      <c r="O28" s="43">
        <v>2019</v>
      </c>
    </row>
    <row r="29" spans="3:15" x14ac:dyDescent="0.45">
      <c r="E29" s="28">
        <f>(M29-I29)/I29</f>
        <v>2.2734068928117156E-2</v>
      </c>
      <c r="F29" s="28">
        <f>(N29-J29)/J29</f>
        <v>2.311375600646386E-2</v>
      </c>
      <c r="G29" s="28">
        <f>(O29-K29)/K29</f>
        <v>-2.1336615856106561E-3</v>
      </c>
      <c r="I29" s="45">
        <f>INDEX(Data!G:G,MATCH($D$17,Data!$E:$E,0))</f>
        <v>157.81464363617272</v>
      </c>
      <c r="J29" s="45">
        <f>INDEX(Data!H:H,MATCH($D$17,Data!$E:$E,0))</f>
        <v>172.57885580635013</v>
      </c>
      <c r="K29" s="45">
        <f>INDEX(Data!I:I,MATCH($D$17,Data!$E:$E,0))</f>
        <v>201.35662533470054</v>
      </c>
      <c r="M29" s="45">
        <f>INDEX(Data!W:W,MATCH($D$17,Data!$E:$E,0))</f>
        <v>161.40241262246371</v>
      </c>
      <c r="N29" s="45">
        <f>INDEX(Data!X:X,MATCH($D$17,Data!$E:$E,0))</f>
        <v>176.56780137133282</v>
      </c>
      <c r="O29" s="45">
        <f>INDEX(Data!Y:Y,MATCH($D$17,Data!$E:$E,0))</f>
        <v>200.92699843821569</v>
      </c>
    </row>
    <row r="30" spans="3:15" s="46" customFormat="1" x14ac:dyDescent="0.45">
      <c r="E30" s="61" t="str">
        <f>IF(E29&gt;0,"tekort","overschot!")</f>
        <v>tekort</v>
      </c>
      <c r="F30" s="61" t="str">
        <f>IF(F29&gt;0,"tekort","overschot!")</f>
        <v>tekort</v>
      </c>
      <c r="G30" s="61" t="str">
        <f>IF(G29&gt;0,"tekort","overschot!")</f>
        <v>overschot!</v>
      </c>
      <c r="H30" s="48"/>
      <c r="I30" s="47"/>
      <c r="J30" s="47"/>
      <c r="K30" s="47"/>
      <c r="M30" s="47"/>
      <c r="N30" s="47"/>
      <c r="O30" s="47"/>
    </row>
    <row r="33" spans="2:15" s="43" customFormat="1" x14ac:dyDescent="0.45">
      <c r="B33" s="26" t="s">
        <v>791</v>
      </c>
    </row>
    <row r="35" spans="2:15" x14ac:dyDescent="0.45">
      <c r="C35" s="38" t="s">
        <v>797</v>
      </c>
    </row>
    <row r="36" spans="2:15" x14ac:dyDescent="0.45">
      <c r="C36" s="38" t="s">
        <v>798</v>
      </c>
    </row>
    <row r="37" spans="2:15" x14ac:dyDescent="0.45">
      <c r="C37" s="38" t="s">
        <v>802</v>
      </c>
    </row>
    <row r="38" spans="2:15" x14ac:dyDescent="0.45">
      <c r="C38" s="38" t="s">
        <v>803</v>
      </c>
    </row>
    <row r="39" spans="2:15" x14ac:dyDescent="0.45">
      <c r="C39" s="38"/>
    </row>
    <row r="40" spans="2:15" x14ac:dyDescent="0.45">
      <c r="C40" s="27"/>
      <c r="D40" s="56">
        <v>400</v>
      </c>
      <c r="E40" s="16" t="s">
        <v>804</v>
      </c>
    </row>
    <row r="41" spans="2:15" hidden="1" outlineLevel="1" x14ac:dyDescent="0.45">
      <c r="D41" s="57">
        <v>400</v>
      </c>
      <c r="E41" s="16" t="s">
        <v>799</v>
      </c>
    </row>
    <row r="42" spans="2:15" hidden="1" outlineLevel="1" x14ac:dyDescent="0.45">
      <c r="D42" s="58">
        <f>D40-D41</f>
        <v>0</v>
      </c>
      <c r="E42" s="16" t="s">
        <v>801</v>
      </c>
    </row>
    <row r="43" spans="2:15" collapsed="1" x14ac:dyDescent="0.45">
      <c r="D43" s="60" t="s">
        <v>728</v>
      </c>
    </row>
    <row r="44" spans="2:15" x14ac:dyDescent="0.45">
      <c r="D44" s="60"/>
    </row>
    <row r="45" spans="2:15" ht="28.6" customHeight="1" x14ac:dyDescent="0.45">
      <c r="E45" s="62" t="s">
        <v>800</v>
      </c>
      <c r="F45" s="62"/>
      <c r="G45" s="62"/>
      <c r="I45" s="51" t="s">
        <v>723</v>
      </c>
      <c r="J45" s="51"/>
      <c r="K45" s="51"/>
      <c r="L45" s="54" t="s">
        <v>790</v>
      </c>
      <c r="M45" s="63" t="s">
        <v>727</v>
      </c>
      <c r="N45" s="63"/>
      <c r="O45" s="63"/>
    </row>
    <row r="46" spans="2:15" x14ac:dyDescent="0.45">
      <c r="G46" s="59">
        <v>2019</v>
      </c>
      <c r="K46" s="59">
        <v>2019</v>
      </c>
      <c r="O46" s="43">
        <v>2019</v>
      </c>
    </row>
    <row r="47" spans="2:15" x14ac:dyDescent="0.45">
      <c r="D47" s="49" t="str">
        <f>"Fictief tekort "&amp;D17&amp;" als extra budget"</f>
        <v>Fictief tekort Rotterdam als extra budget</v>
      </c>
      <c r="G47" s="28">
        <f>(O47-K47)/K47</f>
        <v>-2.1336615856106561E-3</v>
      </c>
      <c r="K47" s="45">
        <f>INDEX(Data!AL:AL,MATCH($D$17,Data!$E:$E,0))</f>
        <v>201.35662533470054</v>
      </c>
      <c r="O47" s="45">
        <f>INDEX(Data!Y:Y,MATCH($D$17,Data!$E:$E,0))</f>
        <v>200.92699843821569</v>
      </c>
    </row>
    <row r="48" spans="2:15" x14ac:dyDescent="0.45">
      <c r="G48" s="61" t="str">
        <f>IF(G47&gt;0,"tekort","overschot")</f>
        <v>overschot</v>
      </c>
    </row>
  </sheetData>
  <mergeCells count="4">
    <mergeCell ref="E45:G45"/>
    <mergeCell ref="M45:O45"/>
    <mergeCell ref="M22:O22"/>
    <mergeCell ref="M27:O27"/>
  </mergeCells>
  <dataValidations count="1">
    <dataValidation type="decimal" allowBlank="1" showInputMessage="1" showErrorMessage="1" sqref="D40" xr:uid="{B77E9F8A-D22E-4E32-9BD8-7B08D013CFFB}">
      <formula1>0</formula1>
      <formula2>1800</formula2>
    </dataValidation>
  </dataValidations>
  <hyperlinks>
    <hyperlink ref="Q9" r:id="rId1" xr:uid="{19FBD987-F66F-4486-B147-89A41E17AF1C}"/>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49695C1D-82E2-4B9B-A3FE-86923845D156}">
          <x14:formula1>
            <xm:f>Data!$E$20:$E$371</xm:f>
          </x14:formula1>
          <xm:sqref>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37290-BE86-4504-A5F6-F6B0DC92FA86}">
  <sheetPr codeName="Sheet2"/>
  <dimension ref="B1:AR372"/>
  <sheetViews>
    <sheetView showGridLines="0" zoomScaleNormal="100" workbookViewId="0">
      <pane xSplit="5" ySplit="18" topLeftCell="F19" activePane="bottomRight" state="frozen"/>
      <selection pane="topRight" activeCell="F1" sqref="F1"/>
      <selection pane="bottomLeft" activeCell="A16" sqref="A16"/>
      <selection pane="bottomRight" activeCell="B12" sqref="B12"/>
    </sheetView>
  </sheetViews>
  <sheetFormatPr defaultColWidth="8.86328125" defaultRowHeight="14.25" x14ac:dyDescent="0.45"/>
  <cols>
    <col min="1" max="2" width="2.53125" style="16" customWidth="1"/>
    <col min="3" max="3" width="8.796875" style="16" customWidth="1"/>
    <col min="4" max="4" width="10.796875" style="16" customWidth="1"/>
    <col min="5" max="5" width="20" style="16" customWidth="1"/>
    <col min="6" max="6" width="3.86328125" style="16" customWidth="1"/>
    <col min="7" max="9" width="9" style="16" customWidth="1"/>
    <col min="10" max="10" width="2.19921875" style="16" customWidth="1"/>
    <col min="11" max="13" width="9" style="16" customWidth="1"/>
    <col min="14" max="14" width="2.19921875" style="16" customWidth="1"/>
    <col min="15" max="16" width="9" style="16" customWidth="1"/>
    <col min="17" max="17" width="8.86328125" style="16"/>
    <col min="18" max="18" width="2.19921875" style="16" customWidth="1"/>
    <col min="19" max="21" width="8.86328125" style="16"/>
    <col min="22" max="22" width="2.19921875" style="16" customWidth="1"/>
    <col min="23" max="25" width="8.86328125" style="16"/>
    <col min="26" max="26" width="4.59765625" style="16" customWidth="1"/>
    <col min="27" max="29" width="8.86328125" style="16"/>
    <col min="30" max="30" width="3.19921875" style="16" customWidth="1"/>
    <col min="31" max="33" width="8.86328125" style="16"/>
    <col min="34" max="34" width="4.59765625" customWidth="1"/>
    <col min="35" max="35" width="12.19921875" style="16" customWidth="1"/>
    <col min="36" max="36" width="16.6640625" customWidth="1"/>
    <col min="37" max="37" width="9.1328125"/>
    <col min="38" max="38" width="15.6640625" customWidth="1"/>
    <col min="39" max="39" width="18.1328125" customWidth="1"/>
    <col min="40" max="40" width="8.86328125" style="16"/>
    <col min="41" max="41" width="10.1328125" style="16" bestFit="1" customWidth="1"/>
    <col min="42" max="42" width="13.796875" style="16" customWidth="1"/>
    <col min="43" max="43" width="21.6640625" style="16" customWidth="1"/>
    <col min="44" max="16384" width="8.86328125" style="16"/>
  </cols>
  <sheetData>
    <row r="1" spans="2:43" x14ac:dyDescent="0.45">
      <c r="AJ1" t="s">
        <v>777</v>
      </c>
    </row>
    <row r="2" spans="2:43" x14ac:dyDescent="0.45">
      <c r="B2" s="21" t="s">
        <v>793</v>
      </c>
    </row>
    <row r="3" spans="2:43" x14ac:dyDescent="0.45">
      <c r="B3" s="16" t="s">
        <v>792</v>
      </c>
    </row>
    <row r="4" spans="2:43" x14ac:dyDescent="0.45">
      <c r="B4" s="16" t="s">
        <v>781</v>
      </c>
    </row>
    <row r="5" spans="2:43" x14ac:dyDescent="0.45">
      <c r="B5" s="16" t="s">
        <v>779</v>
      </c>
    </row>
    <row r="6" spans="2:43" x14ac:dyDescent="0.45">
      <c r="B6" s="16" t="s">
        <v>780</v>
      </c>
    </row>
    <row r="8" spans="2:43" x14ac:dyDescent="0.45">
      <c r="B8" s="49" t="s">
        <v>807</v>
      </c>
      <c r="AI8" s="36"/>
    </row>
    <row r="9" spans="2:43" x14ac:dyDescent="0.45">
      <c r="B9" s="38" t="s">
        <v>808</v>
      </c>
      <c r="AI9" s="36"/>
    </row>
    <row r="10" spans="2:43" x14ac:dyDescent="0.45">
      <c r="B10" s="38" t="s">
        <v>805</v>
      </c>
      <c r="AI10" s="36"/>
    </row>
    <row r="11" spans="2:43" x14ac:dyDescent="0.45">
      <c r="B11" s="38" t="s">
        <v>809</v>
      </c>
      <c r="AI11" s="36"/>
    </row>
    <row r="12" spans="2:43" x14ac:dyDescent="0.45">
      <c r="B12" s="38" t="s">
        <v>811</v>
      </c>
      <c r="AI12" s="36"/>
    </row>
    <row r="13" spans="2:43" x14ac:dyDescent="0.45">
      <c r="B13" s="38" t="s">
        <v>810</v>
      </c>
      <c r="AI13" s="36"/>
    </row>
    <row r="14" spans="2:43" x14ac:dyDescent="0.45">
      <c r="AI14" s="49" t="s">
        <v>796</v>
      </c>
      <c r="AJ14" s="16"/>
    </row>
    <row r="15" spans="2:43" ht="69.75" customHeight="1" x14ac:dyDescent="0.45">
      <c r="G15" s="3" t="s">
        <v>706</v>
      </c>
      <c r="H15" s="3"/>
      <c r="I15" s="3"/>
      <c r="K15" s="7" t="s">
        <v>707</v>
      </c>
      <c r="L15" s="8"/>
      <c r="M15" s="7"/>
      <c r="O15" s="7" t="s">
        <v>708</v>
      </c>
      <c r="P15" s="8"/>
      <c r="Q15" s="7"/>
      <c r="S15" s="13" t="s">
        <v>709</v>
      </c>
      <c r="T15" s="14"/>
      <c r="U15" s="13"/>
      <c r="W15" s="3" t="s">
        <v>710</v>
      </c>
      <c r="X15" s="3"/>
      <c r="Y15" s="3"/>
      <c r="AA15" s="15" t="s">
        <v>714</v>
      </c>
      <c r="AB15" s="3"/>
      <c r="AC15" s="3"/>
      <c r="AE15" s="13" t="s">
        <v>716</v>
      </c>
      <c r="AF15" s="14"/>
      <c r="AG15" s="13"/>
      <c r="AI15" s="4" t="s">
        <v>794</v>
      </c>
      <c r="AJ15" s="4" t="s">
        <v>795</v>
      </c>
      <c r="AL15" s="4" t="s">
        <v>717</v>
      </c>
      <c r="AM15" s="4" t="s">
        <v>718</v>
      </c>
      <c r="AO15" s="4" t="s">
        <v>776</v>
      </c>
      <c r="AP15" s="4" t="s">
        <v>729</v>
      </c>
      <c r="AQ15" s="4" t="s">
        <v>730</v>
      </c>
    </row>
    <row r="16" spans="2:43" ht="29.45" customHeight="1" x14ac:dyDescent="0.45">
      <c r="G16" s="4" t="s">
        <v>711</v>
      </c>
      <c r="H16" s="5"/>
      <c r="I16" s="5"/>
      <c r="K16" s="9" t="s">
        <v>712</v>
      </c>
      <c r="L16" s="10"/>
      <c r="M16" s="11"/>
      <c r="O16" s="9" t="s">
        <v>712</v>
      </c>
      <c r="P16" s="10"/>
      <c r="Q16" s="11"/>
      <c r="S16" s="9" t="s">
        <v>713</v>
      </c>
      <c r="T16" s="10"/>
      <c r="U16" s="11"/>
      <c r="W16" s="4" t="s">
        <v>711</v>
      </c>
      <c r="X16" s="5"/>
      <c r="Y16" s="5"/>
      <c r="AA16" s="4" t="s">
        <v>711</v>
      </c>
      <c r="AB16" s="5"/>
      <c r="AC16" s="5"/>
      <c r="AE16" s="9" t="s">
        <v>715</v>
      </c>
      <c r="AF16" s="10"/>
      <c r="AG16" s="11"/>
      <c r="AJ16" s="16"/>
      <c r="AL16" s="16"/>
      <c r="AM16" s="16"/>
    </row>
    <row r="17" spans="4:44" customFormat="1" ht="18.600000000000001" customHeight="1" x14ac:dyDescent="0.45">
      <c r="G17" s="6">
        <v>2017</v>
      </c>
      <c r="H17" s="6">
        <f>G17+1</f>
        <v>2018</v>
      </c>
      <c r="I17" s="6">
        <v>2019</v>
      </c>
      <c r="J17" s="16"/>
      <c r="K17" s="12">
        <v>2017</v>
      </c>
      <c r="L17" s="12">
        <f>K17+1</f>
        <v>2018</v>
      </c>
      <c r="M17" s="12">
        <v>2019</v>
      </c>
      <c r="N17" s="16"/>
      <c r="O17" s="12">
        <v>2017</v>
      </c>
      <c r="P17" s="12">
        <f>O17+1</f>
        <v>2018</v>
      </c>
      <c r="Q17" s="12">
        <v>2019</v>
      </c>
      <c r="R17" s="16"/>
      <c r="S17" s="12">
        <v>2017</v>
      </c>
      <c r="T17" s="12">
        <f>S17+1</f>
        <v>2018</v>
      </c>
      <c r="U17" s="12">
        <v>2019</v>
      </c>
      <c r="V17" s="16"/>
      <c r="W17" s="6">
        <v>2017</v>
      </c>
      <c r="X17" s="6">
        <f>W17+1</f>
        <v>2018</v>
      </c>
      <c r="Y17" s="6">
        <v>2019</v>
      </c>
      <c r="Z17" s="16"/>
      <c r="AA17" s="6">
        <v>2017</v>
      </c>
      <c r="AB17" s="6">
        <f>AA17+1</f>
        <v>2018</v>
      </c>
      <c r="AC17" s="6">
        <v>2019</v>
      </c>
      <c r="AD17" s="16"/>
      <c r="AE17" s="12">
        <v>2017</v>
      </c>
      <c r="AF17" s="12">
        <f>AE17+1</f>
        <v>2018</v>
      </c>
      <c r="AG17" s="12">
        <v>2019</v>
      </c>
      <c r="AI17" s="6">
        <v>2019</v>
      </c>
      <c r="AJ17" s="6">
        <v>2019</v>
      </c>
      <c r="AL17" s="6">
        <v>2019</v>
      </c>
      <c r="AM17" s="6">
        <v>2019</v>
      </c>
      <c r="AO17" s="6">
        <v>2019</v>
      </c>
    </row>
    <row r="18" spans="4:44" customFormat="1" ht="16.8" customHeight="1" x14ac:dyDescent="0.45">
      <c r="E18" s="30" t="s">
        <v>719</v>
      </c>
      <c r="G18" s="23">
        <f>SUM(G20:G371)</f>
        <v>3578.4193514860071</v>
      </c>
      <c r="H18" s="23">
        <f>SUM(H20:H371)</f>
        <v>3715.2089999999998</v>
      </c>
      <c r="I18" s="23">
        <f>SUM(I20:I371)</f>
        <v>4215.5252847496413</v>
      </c>
      <c r="J18" s="16"/>
      <c r="K18" s="24">
        <f>SUM(K20:K371)</f>
        <v>3201.0039600000005</v>
      </c>
      <c r="L18" s="24">
        <f>SUM(L20:L371)</f>
        <v>3342.5721600000006</v>
      </c>
      <c r="M18" s="24">
        <f>SUM(M20:M371)</f>
        <v>3838.9780400000036</v>
      </c>
      <c r="N18" s="16"/>
      <c r="O18" s="24">
        <f>SUM(O20:O371)</f>
        <v>3843.3038800000036</v>
      </c>
      <c r="P18" s="24">
        <f>SUM(P20:P371)</f>
        <v>4292.9551200000051</v>
      </c>
      <c r="Q18" s="24">
        <f>SUM(Q20:Q371)</f>
        <v>4715.25756</v>
      </c>
      <c r="R18" s="16"/>
      <c r="S18" s="24">
        <f>SUM(S20:S371)</f>
        <v>711.50000000000045</v>
      </c>
      <c r="T18" s="24">
        <f>SUM(T20:T371)</f>
        <v>753.99999999999966</v>
      </c>
      <c r="U18" s="24">
        <f>SUM(U20:U371)</f>
        <v>779.5</v>
      </c>
      <c r="V18" s="16"/>
      <c r="W18" s="24">
        <f>SUM(W20:W371)</f>
        <v>4554.8038800000004</v>
      </c>
      <c r="X18" s="24">
        <f>SUM(X20:X371)</f>
        <v>5046.9551199999969</v>
      </c>
      <c r="Y18" s="24">
        <f>SUM(Y20:Y371)</f>
        <v>5494.7575599999973</v>
      </c>
      <c r="Z18" s="16"/>
      <c r="AA18" s="25">
        <f t="shared" ref="AA18" si="0">(W18-G18)/G18</f>
        <v>0.27285357936277949</v>
      </c>
      <c r="AB18" s="25">
        <f t="shared" ref="AB18" si="1">(X18-H18)/H18</f>
        <v>0.35845792793891196</v>
      </c>
      <c r="AC18" s="25">
        <f t="shared" ref="AC18" si="2">(Y18-I18)/I18</f>
        <v>0.30345738403662054</v>
      </c>
      <c r="AD18" s="16"/>
      <c r="AE18" s="25">
        <f t="shared" ref="AE18" si="3">IFERROR(IF((O18-K18)/K18&gt;3,"-",(O18-K18)/K18),"-")</f>
        <v>0.20065577175980845</v>
      </c>
      <c r="AF18" s="25">
        <f t="shared" ref="AF18" si="4">IFERROR(IF((P18-L18)/L18&gt;3,"-",(P18-L18)/L18),"-")</f>
        <v>0.28432683409892467</v>
      </c>
      <c r="AG18" s="25">
        <f t="shared" ref="AG18" si="5">IFERROR(IF((Q18-M18)/M18&gt;3,"-",(Q18-M18)/M18),"-")</f>
        <v>0.22825853934814266</v>
      </c>
      <c r="AI18" s="24">
        <f>SUM(AI20:AI371)</f>
        <v>398.87342558889998</v>
      </c>
      <c r="AJ18" s="24">
        <f>Analyse!D42</f>
        <v>0</v>
      </c>
      <c r="AL18" s="29">
        <f>AJ18+I18-AI18</f>
        <v>3816.6518591607414</v>
      </c>
      <c r="AM18" s="31">
        <f>(AL18-Y18)/AL18</f>
        <v>-0.43968005538976801</v>
      </c>
      <c r="AO18" s="33">
        <f>SUM(AO20:AO371)</f>
        <v>17267968</v>
      </c>
    </row>
    <row r="19" spans="4:44" x14ac:dyDescent="0.45">
      <c r="D19" s="1" t="s">
        <v>705</v>
      </c>
      <c r="E19" s="2" t="s">
        <v>704</v>
      </c>
      <c r="AJ19" s="16"/>
    </row>
    <row r="20" spans="4:44" ht="14.45" customHeight="1" x14ac:dyDescent="0.45">
      <c r="D20" s="17" t="s">
        <v>0</v>
      </c>
      <c r="E20" s="17" t="s">
        <v>1</v>
      </c>
      <c r="G20" s="18">
        <v>4.5861927375805891</v>
      </c>
      <c r="H20" s="18">
        <v>5.2538277830836799</v>
      </c>
      <c r="I20" s="18">
        <v>6.1472463095639416</v>
      </c>
      <c r="K20" s="18">
        <v>4.13612</v>
      </c>
      <c r="L20" s="18">
        <v>4.69876</v>
      </c>
      <c r="M20" s="18">
        <v>4.8414799999999998</v>
      </c>
      <c r="O20" s="18">
        <v>5.2069999999999999</v>
      </c>
      <c r="P20" s="18">
        <v>6.3289999999999997</v>
      </c>
      <c r="Q20" s="18">
        <v>8.0180399999999992</v>
      </c>
      <c r="S20" s="19">
        <v>0.91187639353490968</v>
      </c>
      <c r="T20" s="19">
        <v>1.0662619918408611</v>
      </c>
      <c r="U20" s="19">
        <v>1.1366978430043215</v>
      </c>
      <c r="W20" s="18">
        <v>6.1188763935349098</v>
      </c>
      <c r="X20" s="18">
        <v>7.3952619918408606</v>
      </c>
      <c r="Y20" s="18">
        <v>9.1547378430043214</v>
      </c>
      <c r="AA20" s="22">
        <f>(W20-G20)/G20</f>
        <v>0.33419521238064587</v>
      </c>
      <c r="AB20" s="22">
        <f t="shared" ref="AB20:AC20" si="6">(X20-H20)/H20</f>
        <v>0.4075950520594126</v>
      </c>
      <c r="AC20" s="22">
        <f t="shared" si="6"/>
        <v>0.48924207392849983</v>
      </c>
      <c r="AD20" s="20"/>
      <c r="AE20" s="22">
        <f>IFERROR(IF((O20-K20)/K20&gt;3,"-",(O20-K20)/K20),"-")</f>
        <v>0.25890931597729266</v>
      </c>
      <c r="AF20" s="22">
        <f t="shared" ref="AF20:AG20" si="7">IFERROR(IF((P20-L20)/L20&gt;3,"-",(P20-L20)/L20),"-")</f>
        <v>0.34695111050575039</v>
      </c>
      <c r="AG20" s="22">
        <f t="shared" si="7"/>
        <v>0.65611341986334748</v>
      </c>
      <c r="AI20" s="18">
        <v>0.42160771039313732</v>
      </c>
      <c r="AJ20" s="18">
        <f t="shared" ref="AJ20:AJ83" si="8">$AJ$18*AI20/$AI$18</f>
        <v>0</v>
      </c>
      <c r="AL20" s="18">
        <f t="shared" ref="AL20:AL83" si="9">I20+AJ20</f>
        <v>6.1472463095639416</v>
      </c>
      <c r="AM20" s="22">
        <f t="shared" ref="AM20:AM83" si="10">(AL20-Y20)/AL20</f>
        <v>-0.48924207392849983</v>
      </c>
      <c r="AO20" s="32">
        <v>25386</v>
      </c>
      <c r="AP20" s="34" t="s">
        <v>731</v>
      </c>
      <c r="AQ20" s="34" t="s">
        <v>731</v>
      </c>
      <c r="AR20" s="37"/>
    </row>
    <row r="21" spans="4:44" ht="14.45" customHeight="1" x14ac:dyDescent="0.45">
      <c r="D21" s="17" t="s">
        <v>2</v>
      </c>
      <c r="E21" s="17" t="s">
        <v>3</v>
      </c>
      <c r="G21" s="18">
        <v>3.6639730884243145</v>
      </c>
      <c r="H21" s="18">
        <v>3.5361692375331648</v>
      </c>
      <c r="I21" s="18">
        <v>4.5137286341592402</v>
      </c>
      <c r="K21" s="18">
        <v>2.8980000000000001</v>
      </c>
      <c r="L21" s="18">
        <v>3.6429999999999998</v>
      </c>
      <c r="M21" s="18">
        <v>4.6070000000000002</v>
      </c>
      <c r="O21" s="18">
        <v>4.782</v>
      </c>
      <c r="P21" s="18">
        <v>6.2670000000000003</v>
      </c>
      <c r="Q21" s="18">
        <v>6.5659999999999998</v>
      </c>
      <c r="S21" s="19">
        <v>0.72851071837942327</v>
      </c>
      <c r="T21" s="19">
        <v>0.71766396052012316</v>
      </c>
      <c r="U21" s="19">
        <v>0.8346412920486348</v>
      </c>
      <c r="W21" s="18">
        <v>5.5105107183794235</v>
      </c>
      <c r="X21" s="18">
        <v>6.9846639605201233</v>
      </c>
      <c r="Y21" s="18">
        <v>7.4006412920486344</v>
      </c>
      <c r="AA21" s="22">
        <f t="shared" ref="AA21:AA23" si="11">(W21-G21)/G21</f>
        <v>0.50397139536557278</v>
      </c>
      <c r="AB21" s="22">
        <f t="shared" ref="AB21:AB23" si="12">(X21-H21)/H21</f>
        <v>0.9752063578813982</v>
      </c>
      <c r="AC21" s="22">
        <f t="shared" ref="AC21:AC23" si="13">(Y21-I21)/I21</f>
        <v>0.63958489574265942</v>
      </c>
      <c r="AD21" s="20"/>
      <c r="AE21" s="22">
        <f t="shared" ref="AE21:AE84" si="14">IFERROR(IF((O21-K21)/K21&gt;3,"-",(O21-K21)/K21),"-")</f>
        <v>0.65010351966873703</v>
      </c>
      <c r="AF21" s="22">
        <f t="shared" ref="AF21:AF84" si="15">IFERROR(IF((P21-L21)/L21&gt;3,"-",(P21-L21)/L21),"-")</f>
        <v>0.72028547900082374</v>
      </c>
      <c r="AG21" s="22">
        <f t="shared" ref="AG21:AG84" si="16">IFERROR(IF((Q21-M21)/M21&gt;3,"-",(Q21-M21)/M21),"-")</f>
        <v>0.42522248751899272</v>
      </c>
      <c r="AI21" s="18">
        <v>0.46083312805941784</v>
      </c>
      <c r="AJ21" s="18">
        <f t="shared" si="8"/>
        <v>0</v>
      </c>
      <c r="AL21" s="18">
        <f t="shared" si="9"/>
        <v>4.5137286341592402</v>
      </c>
      <c r="AM21" s="22">
        <f t="shared" si="10"/>
        <v>-0.63958489574265942</v>
      </c>
      <c r="AO21" s="32">
        <v>31728</v>
      </c>
      <c r="AP21" s="34" t="s">
        <v>732</v>
      </c>
      <c r="AQ21" s="34" t="s">
        <v>741</v>
      </c>
    </row>
    <row r="22" spans="4:44" ht="14.45" customHeight="1" x14ac:dyDescent="0.45">
      <c r="D22" s="17" t="s">
        <v>4</v>
      </c>
      <c r="E22" s="17" t="s">
        <v>5</v>
      </c>
      <c r="G22" s="18">
        <v>5.0265804221975836</v>
      </c>
      <c r="H22" s="18">
        <v>5.3584311584722704</v>
      </c>
      <c r="I22" s="18">
        <v>5.613597907395282</v>
      </c>
      <c r="K22" s="18">
        <v>4.1638799999999998</v>
      </c>
      <c r="L22" s="18">
        <v>4.2100400000000002</v>
      </c>
      <c r="M22" s="18">
        <v>4.79244</v>
      </c>
      <c r="O22" s="18">
        <v>5.0964800000000006</v>
      </c>
      <c r="P22" s="18">
        <v>5.6615999999999991</v>
      </c>
      <c r="Q22" s="18">
        <v>6.6979600000000001</v>
      </c>
      <c r="S22" s="19">
        <v>0.99943903134449807</v>
      </c>
      <c r="T22" s="19">
        <v>1.0874911999535131</v>
      </c>
      <c r="U22" s="19">
        <v>1.038020003021878</v>
      </c>
      <c r="W22" s="18">
        <v>6.0959190313444989</v>
      </c>
      <c r="X22" s="18">
        <v>6.7490911999535133</v>
      </c>
      <c r="Y22" s="18">
        <v>7.7359800030218775</v>
      </c>
      <c r="AA22" s="22">
        <f t="shared" si="11"/>
        <v>0.21273679506343368</v>
      </c>
      <c r="AB22" s="22">
        <f t="shared" si="12"/>
        <v>0.2595274624891758</v>
      </c>
      <c r="AC22" s="22">
        <f t="shared" si="13"/>
        <v>0.37807875281387654</v>
      </c>
      <c r="AD22" s="20"/>
      <c r="AE22" s="22">
        <f t="shared" si="14"/>
        <v>0.22397379367320883</v>
      </c>
      <c r="AF22" s="22">
        <f t="shared" si="15"/>
        <v>0.34478532270477213</v>
      </c>
      <c r="AG22" s="22">
        <f t="shared" si="16"/>
        <v>0.39760956840356898</v>
      </c>
      <c r="AI22" s="18">
        <v>0.56203753459106853</v>
      </c>
      <c r="AJ22" s="18">
        <f t="shared" si="8"/>
        <v>0</v>
      </c>
      <c r="AL22" s="18">
        <f t="shared" si="9"/>
        <v>5.613597907395282</v>
      </c>
      <c r="AM22" s="22">
        <f t="shared" si="10"/>
        <v>-0.37807875281387654</v>
      </c>
      <c r="AO22" s="32">
        <v>27011</v>
      </c>
      <c r="AP22" s="34" t="s">
        <v>733</v>
      </c>
      <c r="AQ22" s="34" t="s">
        <v>742</v>
      </c>
    </row>
    <row r="23" spans="4:44" ht="14.45" customHeight="1" x14ac:dyDescent="0.45">
      <c r="D23" s="17" t="s">
        <v>6</v>
      </c>
      <c r="E23" s="17" t="s">
        <v>7</v>
      </c>
      <c r="G23" s="18">
        <v>7.4403026063996274</v>
      </c>
      <c r="H23" s="18">
        <v>8.0746611806841209</v>
      </c>
      <c r="I23" s="18">
        <v>9.6743238020294147</v>
      </c>
      <c r="K23" s="18">
        <v>5.9029999999999996</v>
      </c>
      <c r="L23" s="35">
        <v>5.8529999999999998</v>
      </c>
      <c r="M23" s="18">
        <v>7.0069999999999997</v>
      </c>
      <c r="O23" s="18">
        <v>6.1719999999999997</v>
      </c>
      <c r="P23" s="18">
        <v>10.137</v>
      </c>
      <c r="Q23" s="18">
        <v>9.7170000000000005</v>
      </c>
      <c r="S23" s="19">
        <v>1.4793613560844945</v>
      </c>
      <c r="T23" s="19">
        <v>1.6387488645284363</v>
      </c>
      <c r="U23" s="19">
        <v>1.7888957826829404</v>
      </c>
      <c r="W23" s="18">
        <v>7.651361356084494</v>
      </c>
      <c r="X23" s="18">
        <v>11.775748864528436</v>
      </c>
      <c r="Y23" s="18">
        <v>11.505895782682941</v>
      </c>
      <c r="AA23" s="22">
        <f t="shared" si="11"/>
        <v>2.8366957750257178E-2</v>
      </c>
      <c r="AB23" s="22">
        <f t="shared" si="12"/>
        <v>0.45835826433162402</v>
      </c>
      <c r="AC23" s="22">
        <f t="shared" si="13"/>
        <v>0.18932299746565354</v>
      </c>
      <c r="AD23" s="20"/>
      <c r="AE23" s="22">
        <f t="shared" si="14"/>
        <v>4.5570049127562282E-2</v>
      </c>
      <c r="AF23" s="22">
        <f t="shared" si="15"/>
        <v>0.7319323423885189</v>
      </c>
      <c r="AG23" s="22">
        <f t="shared" si="16"/>
        <v>0.38675610104181546</v>
      </c>
      <c r="AI23" s="18">
        <v>0.94852001076382253</v>
      </c>
      <c r="AJ23" s="18">
        <f t="shared" si="8"/>
        <v>0</v>
      </c>
      <c r="AL23" s="18">
        <f t="shared" si="9"/>
        <v>9.6743238020294147</v>
      </c>
      <c r="AM23" s="22">
        <f t="shared" si="10"/>
        <v>-0.18932299746565354</v>
      </c>
      <c r="AO23" s="32">
        <v>27852</v>
      </c>
      <c r="AP23" s="34" t="s">
        <v>734</v>
      </c>
      <c r="AQ23" s="34" t="s">
        <v>743</v>
      </c>
    </row>
    <row r="24" spans="4:44" x14ac:dyDescent="0.45">
      <c r="D24" s="17" t="s">
        <v>8</v>
      </c>
      <c r="E24" s="17" t="s">
        <v>9</v>
      </c>
      <c r="G24" s="18">
        <v>4.339302703841164</v>
      </c>
      <c r="H24" s="18">
        <v>4.5532765617500512</v>
      </c>
      <c r="I24" s="18">
        <v>5.3603684888955829</v>
      </c>
      <c r="K24" s="18">
        <v>3.8050000000000002</v>
      </c>
      <c r="L24" s="18">
        <v>3.8980000000000001</v>
      </c>
      <c r="M24" s="18">
        <v>3.9950000000000001</v>
      </c>
      <c r="O24" s="18">
        <v>3.9710000000000001</v>
      </c>
      <c r="P24" s="18">
        <v>4.2830000000000004</v>
      </c>
      <c r="Q24" s="18">
        <v>4.8550000000000004</v>
      </c>
      <c r="S24" s="19">
        <v>0.86278704939958517</v>
      </c>
      <c r="T24" s="19">
        <v>0.92408543572098867</v>
      </c>
      <c r="U24" s="19">
        <v>0.99119491756108968</v>
      </c>
      <c r="W24" s="18">
        <v>4.8337870493995849</v>
      </c>
      <c r="X24" s="18">
        <v>5.2070854357209884</v>
      </c>
      <c r="Y24" s="18">
        <v>5.8461949175610899</v>
      </c>
      <c r="AA24" s="22">
        <f t="shared" ref="AA24:AA87" si="17">(W24-G24)/G24</f>
        <v>0.11395479396279543</v>
      </c>
      <c r="AB24" s="22">
        <f t="shared" ref="AB24:AB87" si="18">(X24-H24)/H24</f>
        <v>0.14359085487213316</v>
      </c>
      <c r="AC24" s="22">
        <f t="shared" ref="AC24:AC87" si="19">(Y24-I24)/I24</f>
        <v>9.0633028246459899E-2</v>
      </c>
      <c r="AD24" s="20"/>
      <c r="AE24" s="22">
        <f t="shared" si="14"/>
        <v>4.3626806833114304E-2</v>
      </c>
      <c r="AF24" s="22">
        <f t="shared" si="15"/>
        <v>9.8768599281682967E-2</v>
      </c>
      <c r="AG24" s="22">
        <f t="shared" si="16"/>
        <v>0.2152690863579475</v>
      </c>
      <c r="AI24" s="18">
        <v>0.54775080001570498</v>
      </c>
      <c r="AJ24" s="18">
        <f t="shared" si="8"/>
        <v>0</v>
      </c>
      <c r="AL24" s="18">
        <f t="shared" si="9"/>
        <v>5.3603684888955829</v>
      </c>
      <c r="AM24" s="22">
        <f t="shared" si="10"/>
        <v>-9.0633028246459899E-2</v>
      </c>
      <c r="AO24" s="32">
        <v>20069</v>
      </c>
      <c r="AP24" s="34" t="s">
        <v>735</v>
      </c>
      <c r="AQ24" s="34" t="s">
        <v>744</v>
      </c>
    </row>
    <row r="25" spans="4:44" x14ac:dyDescent="0.45">
      <c r="D25" s="17" t="s">
        <v>10</v>
      </c>
      <c r="E25" s="17" t="s">
        <v>11</v>
      </c>
      <c r="G25" s="18">
        <v>3.7189685847262575</v>
      </c>
      <c r="H25" s="18">
        <v>3.9898496059437409</v>
      </c>
      <c r="I25" s="18">
        <v>4.1657331888451674</v>
      </c>
      <c r="K25" s="18">
        <v>3.2679999999999998</v>
      </c>
      <c r="L25" s="18">
        <v>3.198</v>
      </c>
      <c r="M25" s="18">
        <v>3.3439999999999999</v>
      </c>
      <c r="O25" s="18">
        <v>3.67</v>
      </c>
      <c r="P25" s="18">
        <v>4.2430000000000003</v>
      </c>
      <c r="Q25" s="18">
        <v>3.8530000000000002</v>
      </c>
      <c r="S25" s="19">
        <v>0.73944551717615536</v>
      </c>
      <c r="T25" s="19">
        <v>0.80973818777936346</v>
      </c>
      <c r="U25" s="19">
        <v>0.77029285827131744</v>
      </c>
      <c r="W25" s="18">
        <v>4.409445517176156</v>
      </c>
      <c r="X25" s="18">
        <v>5.0527381877793633</v>
      </c>
      <c r="Y25" s="18">
        <v>4.6232928582713173</v>
      </c>
      <c r="AA25" s="22">
        <f t="shared" si="17"/>
        <v>0.18566355609608423</v>
      </c>
      <c r="AB25" s="22">
        <f t="shared" si="18"/>
        <v>0.26639815702632519</v>
      </c>
      <c r="AC25" s="22">
        <f t="shared" si="19"/>
        <v>0.10983892839113767</v>
      </c>
      <c r="AD25" s="20"/>
      <c r="AE25" s="22">
        <f t="shared" si="14"/>
        <v>0.12301101591187276</v>
      </c>
      <c r="AF25" s="22">
        <f t="shared" si="15"/>
        <v>0.32676672920575373</v>
      </c>
      <c r="AG25" s="22">
        <f t="shared" si="16"/>
        <v>0.15221291866028719</v>
      </c>
      <c r="AI25" s="18">
        <v>0.43163933790769332</v>
      </c>
      <c r="AJ25" s="18">
        <f t="shared" si="8"/>
        <v>0</v>
      </c>
      <c r="AL25" s="18">
        <f t="shared" si="9"/>
        <v>4.1657331888451674</v>
      </c>
      <c r="AM25" s="22">
        <f t="shared" si="10"/>
        <v>-0.10983892839113767</v>
      </c>
      <c r="AO25" s="32">
        <v>25271</v>
      </c>
      <c r="AP25" s="34" t="s">
        <v>735</v>
      </c>
      <c r="AQ25" s="34" t="s">
        <v>745</v>
      </c>
    </row>
    <row r="26" spans="4:44" x14ac:dyDescent="0.45">
      <c r="D26" s="17" t="s">
        <v>12</v>
      </c>
      <c r="E26" s="17" t="s">
        <v>13</v>
      </c>
      <c r="G26" s="18">
        <v>23.689791343433036</v>
      </c>
      <c r="H26" s="18">
        <v>25.210036733403481</v>
      </c>
      <c r="I26" s="18">
        <v>28.949452390403245</v>
      </c>
      <c r="K26" s="18">
        <v>20.10172</v>
      </c>
      <c r="L26" s="18">
        <v>21.601560000000003</v>
      </c>
      <c r="M26" s="18">
        <v>23.266599999999997</v>
      </c>
      <c r="O26" s="18">
        <v>22.05912</v>
      </c>
      <c r="P26" s="18">
        <v>24.67756</v>
      </c>
      <c r="Q26" s="18">
        <v>34.620199999999997</v>
      </c>
      <c r="S26" s="19">
        <v>4.7102602812197327</v>
      </c>
      <c r="T26" s="19">
        <v>5.1163656464511762</v>
      </c>
      <c r="U26" s="19">
        <v>5.3530928209482997</v>
      </c>
      <c r="W26" s="18">
        <v>26.769380281219732</v>
      </c>
      <c r="X26" s="18">
        <v>29.793925646451179</v>
      </c>
      <c r="Y26" s="18">
        <v>39.973292820948302</v>
      </c>
      <c r="AA26" s="22">
        <f t="shared" si="17"/>
        <v>0.12999645683415348</v>
      </c>
      <c r="AB26" s="22">
        <f t="shared" si="18"/>
        <v>0.18182793470403841</v>
      </c>
      <c r="AC26" s="22">
        <f t="shared" si="19"/>
        <v>0.38079616435851699</v>
      </c>
      <c r="AD26" s="20"/>
      <c r="AE26" s="22">
        <f t="shared" si="14"/>
        <v>9.737475201127066E-2</v>
      </c>
      <c r="AF26" s="22">
        <f t="shared" si="15"/>
        <v>0.1423971231707338</v>
      </c>
      <c r="AG26" s="22">
        <f t="shared" si="16"/>
        <v>0.48797847558302465</v>
      </c>
      <c r="AI26" s="18">
        <v>2.7998775768255482</v>
      </c>
      <c r="AJ26" s="18">
        <f t="shared" si="8"/>
        <v>0</v>
      </c>
      <c r="AL26" s="18">
        <f t="shared" si="9"/>
        <v>28.949452390403245</v>
      </c>
      <c r="AM26" s="22">
        <f t="shared" si="10"/>
        <v>-0.38079616435851699</v>
      </c>
      <c r="AO26" s="32">
        <v>108558</v>
      </c>
      <c r="AP26" s="34" t="s">
        <v>732</v>
      </c>
      <c r="AQ26" s="34" t="s">
        <v>746</v>
      </c>
    </row>
    <row r="27" spans="4:44" x14ac:dyDescent="0.45">
      <c r="D27" s="17" t="s">
        <v>14</v>
      </c>
      <c r="E27" s="17" t="s">
        <v>15</v>
      </c>
      <c r="G27" s="18">
        <v>20.611942311780545</v>
      </c>
      <c r="H27" s="18">
        <v>21.629302345770292</v>
      </c>
      <c r="I27" s="18">
        <v>24.583576598549346</v>
      </c>
      <c r="K27" s="18">
        <v>21.488559999999996</v>
      </c>
      <c r="L27" s="18">
        <v>22.294760000000004</v>
      </c>
      <c r="M27" s="18">
        <v>24.481720000000003</v>
      </c>
      <c r="O27" s="18">
        <v>23.175559999999997</v>
      </c>
      <c r="P27" s="18">
        <v>29.589760000000002</v>
      </c>
      <c r="Q27" s="18">
        <v>32.46172</v>
      </c>
      <c r="S27" s="19">
        <v>4.0982890808316741</v>
      </c>
      <c r="T27" s="19">
        <v>4.3896572087090657</v>
      </c>
      <c r="U27" s="19">
        <v>4.5457912511862224</v>
      </c>
      <c r="W27" s="18">
        <v>27.27384908083167</v>
      </c>
      <c r="X27" s="18">
        <v>33.979417208709073</v>
      </c>
      <c r="Y27" s="18">
        <v>37.007511251186223</v>
      </c>
      <c r="AA27" s="22">
        <f t="shared" si="17"/>
        <v>0.32320616215016185</v>
      </c>
      <c r="AB27" s="22">
        <f t="shared" si="18"/>
        <v>0.57098997764733284</v>
      </c>
      <c r="AC27" s="22">
        <f t="shared" si="19"/>
        <v>0.50537539169015799</v>
      </c>
      <c r="AD27" s="20"/>
      <c r="AE27" s="22">
        <f t="shared" si="14"/>
        <v>7.8506889247115741E-2</v>
      </c>
      <c r="AF27" s="22">
        <f t="shared" si="15"/>
        <v>0.32720693113538774</v>
      </c>
      <c r="AG27" s="22">
        <f t="shared" si="16"/>
        <v>0.32595748991492413</v>
      </c>
      <c r="AI27" s="18">
        <v>2.4109791369898494</v>
      </c>
      <c r="AJ27" s="18">
        <f t="shared" si="8"/>
        <v>0</v>
      </c>
      <c r="AL27" s="18">
        <f t="shared" si="9"/>
        <v>24.583576598549346</v>
      </c>
      <c r="AM27" s="22">
        <f t="shared" si="10"/>
        <v>-0.50537539169015799</v>
      </c>
      <c r="AO27" s="32">
        <v>72849</v>
      </c>
      <c r="AP27" s="34" t="s">
        <v>736</v>
      </c>
      <c r="AQ27" s="34" t="s">
        <v>747</v>
      </c>
    </row>
    <row r="28" spans="4:44" x14ac:dyDescent="0.45">
      <c r="D28" s="17" t="s">
        <v>16</v>
      </c>
      <c r="E28" s="17" t="s">
        <v>17</v>
      </c>
      <c r="G28" s="18">
        <v>55.186752444446157</v>
      </c>
      <c r="H28" s="18">
        <v>60.217466551720619</v>
      </c>
      <c r="I28" s="18">
        <v>68.823390984688899</v>
      </c>
      <c r="K28" s="18">
        <v>44.146000000000001</v>
      </c>
      <c r="L28" s="18">
        <v>50.69388</v>
      </c>
      <c r="M28" s="18">
        <v>56.195599999999999</v>
      </c>
      <c r="O28" s="18">
        <v>54.946239999999996</v>
      </c>
      <c r="P28" s="18">
        <v>57.042720000000003</v>
      </c>
      <c r="Q28" s="18">
        <v>67.570760000000007</v>
      </c>
      <c r="S28" s="19">
        <v>10.972826409492155</v>
      </c>
      <c r="T28" s="19">
        <v>12.221107824619651</v>
      </c>
      <c r="U28" s="19">
        <v>12.726251095360505</v>
      </c>
      <c r="W28" s="18">
        <v>65.919066409492146</v>
      </c>
      <c r="X28" s="18">
        <v>69.263827824619653</v>
      </c>
      <c r="Y28" s="18">
        <v>80.297011095360517</v>
      </c>
      <c r="AA28" s="22">
        <f t="shared" si="17"/>
        <v>0.19447264949771581</v>
      </c>
      <c r="AB28" s="22">
        <f t="shared" si="18"/>
        <v>0.15022819442477106</v>
      </c>
      <c r="AC28" s="22">
        <f t="shared" si="19"/>
        <v>0.16671105486830992</v>
      </c>
      <c r="AD28" s="20"/>
      <c r="AE28" s="22">
        <f t="shared" si="14"/>
        <v>0.24464821274860679</v>
      </c>
      <c r="AF28" s="22">
        <f t="shared" si="15"/>
        <v>0.12523878622034854</v>
      </c>
      <c r="AG28" s="22">
        <f t="shared" si="16"/>
        <v>0.20242083010057743</v>
      </c>
      <c r="AI28" s="18">
        <v>6.4614296403247797</v>
      </c>
      <c r="AJ28" s="18">
        <f t="shared" si="8"/>
        <v>0</v>
      </c>
      <c r="AL28" s="18">
        <f t="shared" si="9"/>
        <v>68.823390984688899</v>
      </c>
      <c r="AM28" s="22">
        <f t="shared" si="10"/>
        <v>-0.16671105486830992</v>
      </c>
      <c r="AO28" s="32">
        <v>207904</v>
      </c>
      <c r="AP28" s="34" t="s">
        <v>737</v>
      </c>
      <c r="AQ28" s="34" t="s">
        <v>737</v>
      </c>
    </row>
    <row r="29" spans="4:44" x14ac:dyDescent="0.45">
      <c r="D29" s="17" t="s">
        <v>18</v>
      </c>
      <c r="E29" s="17" t="s">
        <v>19</v>
      </c>
      <c r="G29" s="18">
        <v>22.379821590766216</v>
      </c>
      <c r="H29" s="18">
        <v>22.18007246623835</v>
      </c>
      <c r="I29" s="18">
        <v>26.812855173372231</v>
      </c>
      <c r="K29" s="18">
        <v>18.728999999999999</v>
      </c>
      <c r="L29" s="18">
        <v>20.594000000000001</v>
      </c>
      <c r="M29" s="18">
        <v>22.841000000000001</v>
      </c>
      <c r="O29" s="18">
        <v>25.99812</v>
      </c>
      <c r="P29" s="18">
        <v>29.556000000000001</v>
      </c>
      <c r="Q29" s="18">
        <v>28.173999999999999</v>
      </c>
      <c r="S29" s="19">
        <v>4.4497979408751345</v>
      </c>
      <c r="T29" s="19">
        <v>4.5014357575963331</v>
      </c>
      <c r="U29" s="19">
        <v>4.958010970365927</v>
      </c>
      <c r="W29" s="18">
        <v>30.447917940875133</v>
      </c>
      <c r="X29" s="18">
        <v>34.057435757596338</v>
      </c>
      <c r="Y29" s="18">
        <v>33.132010970365926</v>
      </c>
      <c r="AA29" s="22">
        <f t="shared" si="17"/>
        <v>0.36050762591591734</v>
      </c>
      <c r="AB29" s="22">
        <f t="shared" si="18"/>
        <v>0.53549704625344441</v>
      </c>
      <c r="AC29" s="22">
        <f t="shared" si="19"/>
        <v>0.23567634838341386</v>
      </c>
      <c r="AD29" s="20"/>
      <c r="AE29" s="22">
        <f t="shared" si="14"/>
        <v>0.3881210956271024</v>
      </c>
      <c r="AF29" s="22">
        <f t="shared" si="15"/>
        <v>0.43517529377488584</v>
      </c>
      <c r="AG29" s="22">
        <f t="shared" si="16"/>
        <v>0.23348364782627723</v>
      </c>
      <c r="AI29" s="18">
        <v>2.3703425353407055</v>
      </c>
      <c r="AJ29" s="18">
        <f t="shared" si="8"/>
        <v>0</v>
      </c>
      <c r="AL29" s="18">
        <f t="shared" si="9"/>
        <v>26.812855173372231</v>
      </c>
      <c r="AM29" s="22">
        <f t="shared" si="10"/>
        <v>-0.23567634838341386</v>
      </c>
      <c r="AO29" s="32">
        <v>110986</v>
      </c>
      <c r="AP29" s="34" t="s">
        <v>735</v>
      </c>
      <c r="AQ29" s="34" t="s">
        <v>748</v>
      </c>
    </row>
    <row r="30" spans="4:44" x14ac:dyDescent="0.45">
      <c r="D30" s="17" t="s">
        <v>20</v>
      </c>
      <c r="E30" s="17" t="s">
        <v>21</v>
      </c>
      <c r="G30" s="18">
        <v>1.2467731202918948</v>
      </c>
      <c r="H30" s="18">
        <v>2.1834378840301119</v>
      </c>
      <c r="I30" s="18">
        <v>2.0995533584093855</v>
      </c>
      <c r="K30" s="18">
        <v>1.24</v>
      </c>
      <c r="L30" s="18">
        <v>1.484</v>
      </c>
      <c r="M30" s="18">
        <v>1.931</v>
      </c>
      <c r="O30" s="18">
        <v>2.2669999999999999</v>
      </c>
      <c r="P30" s="18">
        <v>3.173</v>
      </c>
      <c r="Q30" s="18">
        <v>2.637</v>
      </c>
      <c r="S30" s="19">
        <v>0.24789690306120968</v>
      </c>
      <c r="T30" s="19">
        <v>0.4431277391281902</v>
      </c>
      <c r="U30" s="19">
        <v>0.38823200724255991</v>
      </c>
      <c r="W30" s="18">
        <v>2.5148969030612096</v>
      </c>
      <c r="X30" s="18">
        <v>3.6161277391281903</v>
      </c>
      <c r="Y30" s="18">
        <v>3.0252320072425603</v>
      </c>
      <c r="AA30" s="22">
        <f t="shared" si="17"/>
        <v>1.0171247375564381</v>
      </c>
      <c r="AB30" s="22">
        <f t="shared" si="18"/>
        <v>0.6561624058906913</v>
      </c>
      <c r="AC30" s="22">
        <f t="shared" si="19"/>
        <v>0.44089312859115226</v>
      </c>
      <c r="AD30" s="20"/>
      <c r="AE30" s="22">
        <f t="shared" si="14"/>
        <v>0.82822580645161281</v>
      </c>
      <c r="AF30" s="22">
        <f t="shared" si="15"/>
        <v>1.1381401617250675</v>
      </c>
      <c r="AG30" s="22">
        <f t="shared" si="16"/>
        <v>0.36561367167270842</v>
      </c>
      <c r="AI30" s="18">
        <v>0.13781279961168791</v>
      </c>
      <c r="AJ30" s="18">
        <f t="shared" si="8"/>
        <v>0</v>
      </c>
      <c r="AL30" s="18">
        <f t="shared" si="9"/>
        <v>2.0995533584093855</v>
      </c>
      <c r="AM30" s="22">
        <f t="shared" si="10"/>
        <v>-0.44089312859115226</v>
      </c>
      <c r="AO30" s="32">
        <v>10149</v>
      </c>
      <c r="AP30" s="34" t="s">
        <v>738</v>
      </c>
      <c r="AQ30" s="34" t="s">
        <v>749</v>
      </c>
    </row>
    <row r="31" spans="4:44" x14ac:dyDescent="0.45">
      <c r="D31" s="17" t="s">
        <v>22</v>
      </c>
      <c r="E31" s="17" t="s">
        <v>23</v>
      </c>
      <c r="G31" s="18">
        <v>9.2784863502976602</v>
      </c>
      <c r="H31" s="18">
        <v>9.8879201066292932</v>
      </c>
      <c r="I31" s="18">
        <v>11.106959110554225</v>
      </c>
      <c r="K31" s="18">
        <v>7.375</v>
      </c>
      <c r="L31" s="18">
        <v>7.73</v>
      </c>
      <c r="M31" s="18">
        <v>9.2729999999999997</v>
      </c>
      <c r="O31" s="18">
        <v>8.4350000000000005</v>
      </c>
      <c r="P31" s="18">
        <v>9.06</v>
      </c>
      <c r="Q31" s="18">
        <v>11.29912</v>
      </c>
      <c r="S31" s="19">
        <v>1.8448489094760037</v>
      </c>
      <c r="T31" s="19">
        <v>2.0067489501663265</v>
      </c>
      <c r="U31" s="19">
        <v>2.0538068311435156</v>
      </c>
      <c r="W31" s="18">
        <v>10.279848909476005</v>
      </c>
      <c r="X31" s="18">
        <v>11.066748950166327</v>
      </c>
      <c r="Y31" s="18">
        <v>13.352926831143515</v>
      </c>
      <c r="AA31" s="22">
        <f t="shared" si="17"/>
        <v>0.10792305138717162</v>
      </c>
      <c r="AB31" s="22">
        <f t="shared" si="18"/>
        <v>0.11921909065048927</v>
      </c>
      <c r="AC31" s="22">
        <f t="shared" si="19"/>
        <v>0.20221265768909619</v>
      </c>
      <c r="AD31" s="20"/>
      <c r="AE31" s="22">
        <f t="shared" si="14"/>
        <v>0.1437288135593221</v>
      </c>
      <c r="AF31" s="22">
        <f t="shared" si="15"/>
        <v>0.17205692108667528</v>
      </c>
      <c r="AG31" s="22">
        <f t="shared" si="16"/>
        <v>0.21849671088105257</v>
      </c>
      <c r="AI31" s="18">
        <v>1.0940543155873621</v>
      </c>
      <c r="AJ31" s="18">
        <f t="shared" si="8"/>
        <v>0</v>
      </c>
      <c r="AL31" s="18">
        <f t="shared" si="9"/>
        <v>11.106959110554225</v>
      </c>
      <c r="AM31" s="22">
        <f t="shared" si="10"/>
        <v>-0.20221265768909619</v>
      </c>
      <c r="AO31" s="32">
        <v>55386</v>
      </c>
      <c r="AP31" s="34" t="s">
        <v>738</v>
      </c>
      <c r="AQ31" s="34" t="s">
        <v>749</v>
      </c>
    </row>
    <row r="32" spans="4:44" x14ac:dyDescent="0.45">
      <c r="D32" s="17" t="s">
        <v>24</v>
      </c>
      <c r="E32" s="17" t="s">
        <v>25</v>
      </c>
      <c r="G32" s="18">
        <v>0.54530694416204362</v>
      </c>
      <c r="H32" s="18">
        <v>0.58595760661850016</v>
      </c>
      <c r="I32" s="18">
        <v>0.66990147252869559</v>
      </c>
      <c r="K32" s="18">
        <v>0.36563999999999997</v>
      </c>
      <c r="L32" s="18">
        <v>0.48460000000000003</v>
      </c>
      <c r="M32" s="18">
        <v>0.46732000000000001</v>
      </c>
      <c r="O32" s="18">
        <v>0.58340000000000014</v>
      </c>
      <c r="P32" s="18">
        <v>0.48264000000000001</v>
      </c>
      <c r="Q32" s="18">
        <v>0.39600000000000002</v>
      </c>
      <c r="S32" s="19">
        <v>0.10842381863662111</v>
      </c>
      <c r="T32" s="19">
        <v>0.11891983341727183</v>
      </c>
      <c r="U32" s="19">
        <v>0.12387262857258159</v>
      </c>
      <c r="W32" s="18">
        <v>0.69182381863662124</v>
      </c>
      <c r="X32" s="18">
        <v>0.60155983341727193</v>
      </c>
      <c r="Y32" s="18">
        <v>0.51987262857258154</v>
      </c>
      <c r="AA32" s="22">
        <f t="shared" si="17"/>
        <v>0.26868697720276713</v>
      </c>
      <c r="AB32" s="22">
        <f t="shared" si="18"/>
        <v>2.6626886693750049E-2</v>
      </c>
      <c r="AC32" s="22">
        <f t="shared" si="19"/>
        <v>-0.2239565818385143</v>
      </c>
      <c r="AD32" s="20"/>
      <c r="AE32" s="22">
        <f t="shared" si="14"/>
        <v>0.59555847281479102</v>
      </c>
      <c r="AF32" s="22">
        <f t="shared" si="15"/>
        <v>-4.0445728435823712E-3</v>
      </c>
      <c r="AG32" s="22">
        <f t="shared" si="16"/>
        <v>-0.15261491055379608</v>
      </c>
      <c r="AI32" s="18">
        <v>6.6407830804410234E-2</v>
      </c>
      <c r="AJ32" s="18">
        <f t="shared" si="8"/>
        <v>0</v>
      </c>
      <c r="AL32" s="18">
        <f t="shared" si="9"/>
        <v>0.66990147252869559</v>
      </c>
      <c r="AM32" s="22">
        <f t="shared" si="10"/>
        <v>0.2239565818385143</v>
      </c>
      <c r="AO32" s="32">
        <v>3673</v>
      </c>
      <c r="AP32" s="34" t="s">
        <v>734</v>
      </c>
      <c r="AQ32" s="34" t="s">
        <v>743</v>
      </c>
    </row>
    <row r="33" spans="4:43" x14ac:dyDescent="0.45">
      <c r="D33" s="17" t="s">
        <v>26</v>
      </c>
      <c r="E33" s="17" t="s">
        <v>27</v>
      </c>
      <c r="G33" s="18">
        <v>36.793415726219401</v>
      </c>
      <c r="H33" s="18">
        <v>38.775198774525471</v>
      </c>
      <c r="I33" s="18">
        <v>42.096266283687207</v>
      </c>
      <c r="K33" s="18">
        <v>41.143160000000002</v>
      </c>
      <c r="L33" s="18">
        <v>31.989639999999998</v>
      </c>
      <c r="M33" s="18">
        <v>32.88984</v>
      </c>
      <c r="O33" s="18">
        <v>36.8962</v>
      </c>
      <c r="P33" s="18">
        <v>44.91104</v>
      </c>
      <c r="Q33" s="18">
        <v>43.358359999999998</v>
      </c>
      <c r="S33" s="19">
        <v>7.3156644646284903</v>
      </c>
      <c r="T33" s="19">
        <v>7.869409197703872</v>
      </c>
      <c r="U33" s="19">
        <v>7.7840926934644195</v>
      </c>
      <c r="W33" s="18">
        <v>44.211864464628491</v>
      </c>
      <c r="X33" s="18">
        <v>52.780449197703874</v>
      </c>
      <c r="Y33" s="18">
        <v>51.142452693464421</v>
      </c>
      <c r="AA33" s="22">
        <f t="shared" si="17"/>
        <v>0.20162435566216322</v>
      </c>
      <c r="AB33" s="22">
        <f t="shared" si="18"/>
        <v>0.36119093817204545</v>
      </c>
      <c r="AC33" s="22">
        <f t="shared" si="19"/>
        <v>0.21489284462462449</v>
      </c>
      <c r="AD33" s="20"/>
      <c r="AE33" s="22">
        <f t="shared" si="14"/>
        <v>-0.10322396237916585</v>
      </c>
      <c r="AF33" s="22">
        <f t="shared" si="15"/>
        <v>0.40392452056353251</v>
      </c>
      <c r="AG33" s="22">
        <f t="shared" si="16"/>
        <v>0.31829038998061404</v>
      </c>
      <c r="AI33" s="18">
        <v>4.1216993058130544</v>
      </c>
      <c r="AJ33" s="18">
        <f t="shared" si="8"/>
        <v>0</v>
      </c>
      <c r="AL33" s="18">
        <f t="shared" si="9"/>
        <v>42.096266283687207</v>
      </c>
      <c r="AM33" s="22">
        <f t="shared" si="10"/>
        <v>-0.21489284462462449</v>
      </c>
      <c r="AO33" s="32">
        <v>156286</v>
      </c>
      <c r="AP33" s="34" t="s">
        <v>581</v>
      </c>
      <c r="AQ33" s="34" t="s">
        <v>750</v>
      </c>
    </row>
    <row r="34" spans="4:43" x14ac:dyDescent="0.45">
      <c r="D34" s="17" t="s">
        <v>28</v>
      </c>
      <c r="E34" s="17" t="s">
        <v>29</v>
      </c>
      <c r="G34" s="18">
        <v>10.632504991470519</v>
      </c>
      <c r="H34" s="18">
        <v>11.13671373380155</v>
      </c>
      <c r="I34" s="18">
        <v>12.696859100434581</v>
      </c>
      <c r="K34" s="18">
        <v>8.3070000000000004</v>
      </c>
      <c r="L34" s="18">
        <v>12.76816</v>
      </c>
      <c r="M34" s="18">
        <v>12.94552</v>
      </c>
      <c r="O34" s="18">
        <v>12.6204</v>
      </c>
      <c r="P34" s="18">
        <v>16.121919999999999</v>
      </c>
      <c r="Q34" s="18">
        <v>17.836080000000003</v>
      </c>
      <c r="S34" s="19">
        <v>2.1140695257781221</v>
      </c>
      <c r="T34" s="19">
        <v>2.260191056623293</v>
      </c>
      <c r="U34" s="19">
        <v>2.3477979611683333</v>
      </c>
      <c r="W34" s="18">
        <v>14.734469525778122</v>
      </c>
      <c r="X34" s="18">
        <v>18.382111056623295</v>
      </c>
      <c r="Y34" s="18">
        <v>20.183877961168335</v>
      </c>
      <c r="AA34" s="22">
        <f t="shared" si="17"/>
        <v>0.38579474334582792</v>
      </c>
      <c r="AB34" s="22">
        <f t="shared" si="18"/>
        <v>0.65058665383764946</v>
      </c>
      <c r="AC34" s="22">
        <f t="shared" si="19"/>
        <v>0.58967487955170672</v>
      </c>
      <c r="AD34" s="20"/>
      <c r="AE34" s="22">
        <f t="shared" si="14"/>
        <v>0.51924882629107971</v>
      </c>
      <c r="AF34" s="22">
        <f t="shared" si="15"/>
        <v>0.26266588137993252</v>
      </c>
      <c r="AG34" s="22">
        <f t="shared" si="16"/>
        <v>0.37778011234774672</v>
      </c>
      <c r="AI34" s="18">
        <v>1.2814292844061916</v>
      </c>
      <c r="AJ34" s="18">
        <f t="shared" si="8"/>
        <v>0</v>
      </c>
      <c r="AL34" s="18">
        <f t="shared" si="9"/>
        <v>12.696859100434581</v>
      </c>
      <c r="AM34" s="22">
        <f t="shared" si="10"/>
        <v>-0.58967487955170672</v>
      </c>
      <c r="AO34" s="32">
        <v>90838</v>
      </c>
      <c r="AP34" s="34" t="s">
        <v>732</v>
      </c>
      <c r="AQ34" s="34" t="s">
        <v>741</v>
      </c>
    </row>
    <row r="35" spans="4:43" x14ac:dyDescent="0.45">
      <c r="D35" s="17" t="s">
        <v>30</v>
      </c>
      <c r="E35" s="17" t="s">
        <v>31</v>
      </c>
      <c r="G35" s="18">
        <v>188.46520288053242</v>
      </c>
      <c r="H35" s="18">
        <v>192.72851985150882</v>
      </c>
      <c r="I35" s="18">
        <v>212.98116905300989</v>
      </c>
      <c r="K35" s="18">
        <v>148.69499999999999</v>
      </c>
      <c r="L35" s="18">
        <v>140.517</v>
      </c>
      <c r="M35" s="18">
        <v>186.61904000000001</v>
      </c>
      <c r="O35" s="18">
        <v>185.95703999999998</v>
      </c>
      <c r="P35" s="18">
        <v>225.72144</v>
      </c>
      <c r="Q35" s="18">
        <v>243.79808</v>
      </c>
      <c r="S35" s="19">
        <v>37.472687988291305</v>
      </c>
      <c r="T35" s="19">
        <v>39.114166650661552</v>
      </c>
      <c r="U35" s="19">
        <v>39.382712725605472</v>
      </c>
      <c r="W35" s="18">
        <v>223.42972798829129</v>
      </c>
      <c r="X35" s="18">
        <v>264.83560665066159</v>
      </c>
      <c r="Y35" s="18">
        <v>283.1807927256055</v>
      </c>
      <c r="AA35" s="22">
        <f t="shared" si="17"/>
        <v>0.1855224443205189</v>
      </c>
      <c r="AB35" s="22">
        <f t="shared" si="18"/>
        <v>0.37413812369185928</v>
      </c>
      <c r="AC35" s="22">
        <f t="shared" si="19"/>
        <v>0.32960483776442834</v>
      </c>
      <c r="AD35" s="20"/>
      <c r="AE35" s="22">
        <f t="shared" si="14"/>
        <v>0.25059376576213044</v>
      </c>
      <c r="AF35" s="22">
        <f t="shared" si="15"/>
        <v>0.60636392749631718</v>
      </c>
      <c r="AG35" s="22">
        <f t="shared" si="16"/>
        <v>0.30639446007224119</v>
      </c>
      <c r="AI35" s="18">
        <v>20.379752811586357</v>
      </c>
      <c r="AJ35" s="18">
        <f t="shared" si="8"/>
        <v>0</v>
      </c>
      <c r="AL35" s="18">
        <f t="shared" si="9"/>
        <v>212.98116905300989</v>
      </c>
      <c r="AM35" s="22">
        <f t="shared" si="10"/>
        <v>-0.32960483776442834</v>
      </c>
      <c r="AO35" s="32">
        <v>862965</v>
      </c>
      <c r="AP35" s="34" t="s">
        <v>732</v>
      </c>
      <c r="AQ35" s="34" t="s">
        <v>741</v>
      </c>
    </row>
    <row r="36" spans="4:43" x14ac:dyDescent="0.45">
      <c r="D36" s="17" t="s">
        <v>32</v>
      </c>
      <c r="E36" s="17" t="s">
        <v>33</v>
      </c>
      <c r="G36" s="18">
        <v>37.834354511433297</v>
      </c>
      <c r="H36" s="18">
        <v>39.592858370827081</v>
      </c>
      <c r="I36" s="18">
        <v>46.120987453751177</v>
      </c>
      <c r="K36" s="18">
        <v>35.915999999999997</v>
      </c>
      <c r="L36" s="18">
        <v>34.866</v>
      </c>
      <c r="M36" s="18">
        <v>38.094000000000001</v>
      </c>
      <c r="O36" s="18">
        <v>39.073</v>
      </c>
      <c r="P36" s="18">
        <v>52.116999999999997</v>
      </c>
      <c r="Q36" s="18">
        <v>59.397280000000002</v>
      </c>
      <c r="S36" s="19">
        <v>7.5226351611658115</v>
      </c>
      <c r="T36" s="19">
        <v>8.0353528459916035</v>
      </c>
      <c r="U36" s="19">
        <v>8.5283107778427674</v>
      </c>
      <c r="W36" s="18">
        <v>46.595635161165809</v>
      </c>
      <c r="X36" s="18">
        <v>60.152352845991608</v>
      </c>
      <c r="Y36" s="18">
        <v>67.925590777842771</v>
      </c>
      <c r="AA36" s="22">
        <f t="shared" si="17"/>
        <v>0.23156944958806977</v>
      </c>
      <c r="AB36" s="22">
        <f t="shared" si="18"/>
        <v>0.51927280123612474</v>
      </c>
      <c r="AC36" s="22">
        <f t="shared" si="19"/>
        <v>0.47276965494194234</v>
      </c>
      <c r="AD36" s="20"/>
      <c r="AE36" s="22">
        <f t="shared" si="14"/>
        <v>8.789954337899554E-2</v>
      </c>
      <c r="AF36" s="22">
        <f t="shared" si="15"/>
        <v>0.49478001491424306</v>
      </c>
      <c r="AG36" s="22">
        <f t="shared" si="16"/>
        <v>0.55922927495143593</v>
      </c>
      <c r="AI36" s="18">
        <v>3.9645729519142709</v>
      </c>
      <c r="AJ36" s="18">
        <f t="shared" si="8"/>
        <v>0</v>
      </c>
      <c r="AL36" s="18">
        <f t="shared" si="9"/>
        <v>46.120987453751177</v>
      </c>
      <c r="AM36" s="22">
        <f t="shared" si="10"/>
        <v>-0.47276965494194234</v>
      </c>
      <c r="AO36" s="32">
        <v>162445</v>
      </c>
      <c r="AP36" s="34" t="s">
        <v>733</v>
      </c>
      <c r="AQ36" s="34" t="s">
        <v>751</v>
      </c>
    </row>
    <row r="37" spans="4:43" x14ac:dyDescent="0.45">
      <c r="D37" s="17" t="s">
        <v>34</v>
      </c>
      <c r="E37" s="17" t="s">
        <v>35</v>
      </c>
      <c r="G37" s="18">
        <v>41.742106575014205</v>
      </c>
      <c r="H37" s="18">
        <v>43.067232518451881</v>
      </c>
      <c r="I37" s="18">
        <v>51.021460596529941</v>
      </c>
      <c r="K37" s="18">
        <v>42.704000000000001</v>
      </c>
      <c r="L37" s="18">
        <v>46.122</v>
      </c>
      <c r="M37" s="18">
        <v>39.253</v>
      </c>
      <c r="O37" s="18">
        <v>40.252000000000002</v>
      </c>
      <c r="P37" s="18">
        <v>45.436</v>
      </c>
      <c r="Q37" s="18">
        <v>52.807000000000002</v>
      </c>
      <c r="S37" s="19">
        <v>8.2996166493983807</v>
      </c>
      <c r="T37" s="19">
        <v>8.7404755207345577</v>
      </c>
      <c r="U37" s="19">
        <v>9.4344656593269889</v>
      </c>
      <c r="W37" s="18">
        <v>48.551616649398376</v>
      </c>
      <c r="X37" s="18">
        <v>54.176475520734556</v>
      </c>
      <c r="Y37" s="18">
        <v>62.241465659326991</v>
      </c>
      <c r="AA37" s="22">
        <f t="shared" si="17"/>
        <v>0.16313288027634371</v>
      </c>
      <c r="AB37" s="22">
        <f t="shared" si="18"/>
        <v>0.25795116966299125</v>
      </c>
      <c r="AC37" s="22">
        <f t="shared" si="19"/>
        <v>0.21990756304534609</v>
      </c>
      <c r="AD37" s="20"/>
      <c r="AE37" s="22">
        <f t="shared" si="14"/>
        <v>-5.7418508804795758E-2</v>
      </c>
      <c r="AF37" s="22">
        <f t="shared" si="15"/>
        <v>-1.4873596114652443E-2</v>
      </c>
      <c r="AG37" s="22">
        <f t="shared" si="16"/>
        <v>0.34529844852622732</v>
      </c>
      <c r="AI37" s="18">
        <v>5.0184685417693196</v>
      </c>
      <c r="AJ37" s="18">
        <f t="shared" si="8"/>
        <v>0</v>
      </c>
      <c r="AL37" s="18">
        <f t="shared" si="9"/>
        <v>51.021460596529941</v>
      </c>
      <c r="AM37" s="22">
        <f t="shared" si="10"/>
        <v>-0.21990756304534609</v>
      </c>
      <c r="AO37" s="32">
        <v>159265</v>
      </c>
      <c r="AP37" s="34" t="s">
        <v>733</v>
      </c>
      <c r="AQ37" s="34" t="s">
        <v>35</v>
      </c>
    </row>
    <row r="38" spans="4:43" x14ac:dyDescent="0.45">
      <c r="D38" s="17" t="s">
        <v>36</v>
      </c>
      <c r="E38" s="17" t="s">
        <v>37</v>
      </c>
      <c r="G38" s="18">
        <v>19.734332392505738</v>
      </c>
      <c r="H38" s="18">
        <v>20.657848348716989</v>
      </c>
      <c r="I38" s="18">
        <v>23.819652450136775</v>
      </c>
      <c r="K38" s="18">
        <v>0</v>
      </c>
      <c r="L38" s="18">
        <v>1.4103600000000001</v>
      </c>
      <c r="M38" s="18">
        <v>20.64396</v>
      </c>
      <c r="O38" s="18">
        <v>22.686</v>
      </c>
      <c r="P38" s="18">
        <v>27.842080000000003</v>
      </c>
      <c r="Q38" s="18">
        <v>29.099599999999999</v>
      </c>
      <c r="S38" s="19">
        <v>3.9237931941758175</v>
      </c>
      <c r="T38" s="19">
        <v>4.1925010557771074</v>
      </c>
      <c r="U38" s="19">
        <v>4.4045327285907483</v>
      </c>
      <c r="W38" s="18">
        <v>26.609793194175818</v>
      </c>
      <c r="X38" s="18">
        <v>32.03458105577711</v>
      </c>
      <c r="Y38" s="18">
        <v>33.504132728590747</v>
      </c>
      <c r="AA38" s="22">
        <f t="shared" si="17"/>
        <v>0.34840098286178095</v>
      </c>
      <c r="AB38" s="22">
        <f t="shared" si="18"/>
        <v>0.5507220556087925</v>
      </c>
      <c r="AC38" s="22">
        <f t="shared" si="19"/>
        <v>0.40657521341787511</v>
      </c>
      <c r="AD38" s="20"/>
      <c r="AE38" s="22" t="str">
        <f t="shared" si="14"/>
        <v>-</v>
      </c>
      <c r="AF38" s="22" t="str">
        <f t="shared" si="15"/>
        <v>-</v>
      </c>
      <c r="AG38" s="22">
        <f t="shared" si="16"/>
        <v>0.40959389574480859</v>
      </c>
      <c r="AI38" s="18">
        <v>2.1400925107063342</v>
      </c>
      <c r="AJ38" s="18">
        <f t="shared" si="8"/>
        <v>0</v>
      </c>
      <c r="AL38" s="18">
        <f t="shared" si="9"/>
        <v>23.819652450136775</v>
      </c>
      <c r="AM38" s="22">
        <f t="shared" si="10"/>
        <v>-0.40657521341787511</v>
      </c>
      <c r="AO38" s="32">
        <v>67963</v>
      </c>
      <c r="AP38" s="34" t="s">
        <v>731</v>
      </c>
      <c r="AQ38" s="34" t="s">
        <v>731</v>
      </c>
    </row>
    <row r="39" spans="4:43" x14ac:dyDescent="0.45">
      <c r="D39" s="17" t="s">
        <v>38</v>
      </c>
      <c r="E39" s="17" t="s">
        <v>39</v>
      </c>
      <c r="G39" s="18">
        <v>2.3671756742115697</v>
      </c>
      <c r="H39" s="18">
        <v>2.3970079220972647</v>
      </c>
      <c r="I39" s="18">
        <v>2.7635219401675899</v>
      </c>
      <c r="K39" s="18">
        <v>2.141</v>
      </c>
      <c r="L39" s="18">
        <v>3.028</v>
      </c>
      <c r="M39" s="18">
        <v>2.9390000000000001</v>
      </c>
      <c r="O39" s="18">
        <v>3.2109999999999999</v>
      </c>
      <c r="P39" s="18">
        <v>3.2509999999999999</v>
      </c>
      <c r="Q39" s="18">
        <v>3.5659999999999998</v>
      </c>
      <c r="S39" s="19">
        <v>0.47066744469233812</v>
      </c>
      <c r="T39" s="19">
        <v>0.48647168255173201</v>
      </c>
      <c r="U39" s="19">
        <v>0.51100757482197701</v>
      </c>
      <c r="W39" s="18">
        <v>3.6816674446923381</v>
      </c>
      <c r="X39" s="18">
        <v>3.7374716825517322</v>
      </c>
      <c r="Y39" s="18">
        <v>4.0770075748219767</v>
      </c>
      <c r="AA39" s="22">
        <f t="shared" si="17"/>
        <v>0.55529962765377916</v>
      </c>
      <c r="AB39" s="22">
        <f t="shared" si="18"/>
        <v>0.55922375061723928</v>
      </c>
      <c r="AC39" s="22">
        <f t="shared" si="19"/>
        <v>0.47529408598606326</v>
      </c>
      <c r="AD39" s="20"/>
      <c r="AE39" s="22">
        <f t="shared" si="14"/>
        <v>0.49976646426903309</v>
      </c>
      <c r="AF39" s="22">
        <f t="shared" si="15"/>
        <v>7.3645970937912766E-2</v>
      </c>
      <c r="AG39" s="22">
        <f t="shared" si="16"/>
        <v>0.21333787002381754</v>
      </c>
      <c r="AI39" s="18">
        <v>0.26691348356976358</v>
      </c>
      <c r="AJ39" s="18">
        <f t="shared" si="8"/>
        <v>0</v>
      </c>
      <c r="AL39" s="18">
        <f t="shared" si="9"/>
        <v>2.7635219401675899</v>
      </c>
      <c r="AM39" s="22">
        <f t="shared" si="10"/>
        <v>-0.47529408598606326</v>
      </c>
      <c r="AO39" s="32">
        <v>16710</v>
      </c>
      <c r="AP39" s="34" t="s">
        <v>738</v>
      </c>
      <c r="AQ39" s="34" t="s">
        <v>752</v>
      </c>
    </row>
    <row r="40" spans="4:43" x14ac:dyDescent="0.45">
      <c r="D40" s="17" t="s">
        <v>40</v>
      </c>
      <c r="E40" s="17" t="s">
        <v>41</v>
      </c>
      <c r="G40" s="18">
        <v>0.83764465012113454</v>
      </c>
      <c r="H40" s="18">
        <v>0.97406634913706025</v>
      </c>
      <c r="I40" s="18">
        <v>1.1784641307649086</v>
      </c>
      <c r="K40" s="18">
        <v>0.76</v>
      </c>
      <c r="L40" s="18">
        <v>0.88200000000000001</v>
      </c>
      <c r="M40" s="18">
        <v>0.94399999999999995</v>
      </c>
      <c r="O40" s="18">
        <v>0.98</v>
      </c>
      <c r="P40" s="18">
        <v>0.97599999999999998</v>
      </c>
      <c r="Q40" s="18">
        <v>0.98699999999999999</v>
      </c>
      <c r="S40" s="19">
        <v>0.1665495600211567</v>
      </c>
      <c r="T40" s="19">
        <v>0.19768632861552157</v>
      </c>
      <c r="U40" s="19">
        <v>0.21791182068210579</v>
      </c>
      <c r="W40" s="18">
        <v>1.1465495600211566</v>
      </c>
      <c r="X40" s="18">
        <v>1.1736863286155217</v>
      </c>
      <c r="Y40" s="18">
        <v>1.2049118206821059</v>
      </c>
      <c r="AA40" s="22">
        <f t="shared" si="17"/>
        <v>0.36877798939604078</v>
      </c>
      <c r="AB40" s="22">
        <f t="shared" si="18"/>
        <v>0.20493468402363732</v>
      </c>
      <c r="AC40" s="22">
        <f t="shared" si="19"/>
        <v>2.2442507350674129E-2</v>
      </c>
      <c r="AD40" s="20"/>
      <c r="AE40" s="22">
        <f t="shared" si="14"/>
        <v>0.28947368421052627</v>
      </c>
      <c r="AF40" s="22">
        <f t="shared" si="15"/>
        <v>0.10657596371882083</v>
      </c>
      <c r="AG40" s="22">
        <f t="shared" si="16"/>
        <v>4.5550847457627164E-2</v>
      </c>
      <c r="AI40" s="18">
        <v>0.12982482185446501</v>
      </c>
      <c r="AJ40" s="18">
        <f t="shared" si="8"/>
        <v>0</v>
      </c>
      <c r="AL40" s="18">
        <f t="shared" si="9"/>
        <v>1.1784641307649086</v>
      </c>
      <c r="AM40" s="22">
        <f t="shared" si="10"/>
        <v>-2.2442507350674129E-2</v>
      </c>
      <c r="AO40" s="32">
        <v>6847</v>
      </c>
      <c r="AP40" s="34" t="s">
        <v>738</v>
      </c>
      <c r="AQ40" s="34" t="s">
        <v>749</v>
      </c>
    </row>
    <row r="41" spans="4:43" x14ac:dyDescent="0.45">
      <c r="D41" s="17" t="s">
        <v>42</v>
      </c>
      <c r="E41" s="17" t="s">
        <v>43</v>
      </c>
      <c r="G41" s="18">
        <v>4.6904532740434259</v>
      </c>
      <c r="H41" s="18">
        <v>5.0041920656015346</v>
      </c>
      <c r="I41" s="18">
        <v>5.7787624939887339</v>
      </c>
      <c r="K41" s="18">
        <v>3.423</v>
      </c>
      <c r="L41" s="18">
        <v>3.9996799999999997</v>
      </c>
      <c r="M41" s="18">
        <v>4.0540000000000003</v>
      </c>
      <c r="O41" s="18">
        <v>4.3441999999999998</v>
      </c>
      <c r="P41" s="18">
        <v>4.5886399999999998</v>
      </c>
      <c r="Q41" s="18">
        <v>5.1536</v>
      </c>
      <c r="S41" s="19">
        <v>0.93260659992128614</v>
      </c>
      <c r="T41" s="19">
        <v>1.0155985349582102</v>
      </c>
      <c r="U41" s="19">
        <v>1.0685608695932054</v>
      </c>
      <c r="W41" s="18">
        <v>5.2768065999212856</v>
      </c>
      <c r="X41" s="18">
        <v>5.6042385349582098</v>
      </c>
      <c r="Y41" s="18">
        <v>6.2221608695932051</v>
      </c>
      <c r="AA41" s="22">
        <f t="shared" si="17"/>
        <v>0.12500994927775738</v>
      </c>
      <c r="AB41" s="22">
        <f t="shared" si="18"/>
        <v>0.1199087607930464</v>
      </c>
      <c r="AC41" s="22">
        <f t="shared" si="19"/>
        <v>7.6728949505315266E-2</v>
      </c>
      <c r="AD41" s="20"/>
      <c r="AE41" s="22">
        <f t="shared" si="14"/>
        <v>0.26912065439672794</v>
      </c>
      <c r="AF41" s="22">
        <f t="shared" si="15"/>
        <v>0.14725178014241144</v>
      </c>
      <c r="AG41" s="22">
        <f t="shared" si="16"/>
        <v>0.27123828317710891</v>
      </c>
      <c r="AI41" s="18">
        <v>0.5440196902436143</v>
      </c>
      <c r="AJ41" s="18">
        <f t="shared" si="8"/>
        <v>0</v>
      </c>
      <c r="AL41" s="18">
        <f t="shared" si="9"/>
        <v>5.7787624939887339</v>
      </c>
      <c r="AM41" s="22">
        <f t="shared" si="10"/>
        <v>-7.6728949505315266E-2</v>
      </c>
      <c r="AO41" s="32">
        <v>24767</v>
      </c>
      <c r="AP41" s="34" t="s">
        <v>581</v>
      </c>
      <c r="AQ41" s="34" t="s">
        <v>750</v>
      </c>
    </row>
    <row r="42" spans="4:43" x14ac:dyDescent="0.45">
      <c r="D42" s="17" t="s">
        <v>44</v>
      </c>
      <c r="E42" s="17" t="s">
        <v>45</v>
      </c>
      <c r="G42" s="18">
        <v>8.087875119222149</v>
      </c>
      <c r="H42" s="18">
        <v>8.2610809002940009</v>
      </c>
      <c r="I42" s="18">
        <v>8.9267232853672134</v>
      </c>
      <c r="K42" s="18">
        <v>7.67</v>
      </c>
      <c r="L42" s="18">
        <v>7.44</v>
      </c>
      <c r="M42" s="18">
        <v>8.7149999999999999</v>
      </c>
      <c r="O42" s="18">
        <v>9.1189999999999998</v>
      </c>
      <c r="P42" s="18">
        <v>10.086</v>
      </c>
      <c r="Q42" s="18">
        <v>10.582000000000001</v>
      </c>
      <c r="S42" s="19">
        <v>1.608118720053558</v>
      </c>
      <c r="T42" s="19">
        <v>1.6765826630000296</v>
      </c>
      <c r="U42" s="19">
        <v>1.6506556907906211</v>
      </c>
      <c r="W42" s="18">
        <v>10.727118720053559</v>
      </c>
      <c r="X42" s="18">
        <v>11.76258266300003</v>
      </c>
      <c r="Y42" s="18">
        <v>12.232655690790622</v>
      </c>
      <c r="AA42" s="22">
        <f t="shared" si="17"/>
        <v>0.32632101286514908</v>
      </c>
      <c r="AB42" s="22">
        <f t="shared" si="18"/>
        <v>0.4238551595084144</v>
      </c>
      <c r="AC42" s="22">
        <f t="shared" si="19"/>
        <v>0.37034108706411129</v>
      </c>
      <c r="AD42" s="20"/>
      <c r="AE42" s="22">
        <f t="shared" si="14"/>
        <v>0.18891786179921771</v>
      </c>
      <c r="AF42" s="22">
        <f t="shared" si="15"/>
        <v>0.35564516129032253</v>
      </c>
      <c r="AG42" s="22">
        <f t="shared" si="16"/>
        <v>0.21422834193918541</v>
      </c>
      <c r="AI42" s="18">
        <v>0.8898949760792596</v>
      </c>
      <c r="AJ42" s="18">
        <f t="shared" si="8"/>
        <v>0</v>
      </c>
      <c r="AL42" s="18">
        <f t="shared" si="9"/>
        <v>8.9267232853672134</v>
      </c>
      <c r="AM42" s="22">
        <f t="shared" si="10"/>
        <v>-0.37034108706411129</v>
      </c>
      <c r="AO42" s="32">
        <v>48673</v>
      </c>
      <c r="AP42" s="34" t="s">
        <v>735</v>
      </c>
      <c r="AQ42" s="34" t="s">
        <v>745</v>
      </c>
    </row>
    <row r="43" spans="4:43" x14ac:dyDescent="0.45">
      <c r="D43" s="17" t="s">
        <v>46</v>
      </c>
      <c r="E43" s="17" t="s">
        <v>47</v>
      </c>
      <c r="G43" s="18">
        <v>13.213653189571595</v>
      </c>
      <c r="H43" s="18">
        <v>16.326969006480642</v>
      </c>
      <c r="I43" s="18">
        <v>17.647754226680291</v>
      </c>
      <c r="K43" s="18">
        <v>13.29424</v>
      </c>
      <c r="L43" s="18">
        <v>15.438120000000001</v>
      </c>
      <c r="M43" s="18">
        <v>19.339839999999999</v>
      </c>
      <c r="O43" s="18">
        <v>16.693439999999999</v>
      </c>
      <c r="P43" s="18">
        <v>19.587400000000002</v>
      </c>
      <c r="Q43" s="18">
        <v>21.527840000000001</v>
      </c>
      <c r="S43" s="19">
        <v>2.6272812996263375</v>
      </c>
      <c r="T43" s="19">
        <v>3.3135510359945841</v>
      </c>
      <c r="U43" s="19">
        <v>3.2632764579691727</v>
      </c>
      <c r="W43" s="18">
        <v>19.320721299626339</v>
      </c>
      <c r="X43" s="18">
        <v>22.900951035994584</v>
      </c>
      <c r="Y43" s="18">
        <v>24.791116457969171</v>
      </c>
      <c r="AA43" s="22">
        <f t="shared" si="17"/>
        <v>0.46217862860775927</v>
      </c>
      <c r="AB43" s="22">
        <f t="shared" si="18"/>
        <v>0.40264558761056879</v>
      </c>
      <c r="AC43" s="22">
        <f t="shared" si="19"/>
        <v>0.40477457582049592</v>
      </c>
      <c r="AD43" s="20"/>
      <c r="AE43" s="22">
        <f t="shared" si="14"/>
        <v>0.25568968214805798</v>
      </c>
      <c r="AF43" s="22">
        <f t="shared" si="15"/>
        <v>0.26876847699072171</v>
      </c>
      <c r="AG43" s="22">
        <f t="shared" si="16"/>
        <v>0.11313433823651088</v>
      </c>
      <c r="AI43" s="18">
        <v>1.2137764498236969</v>
      </c>
      <c r="AJ43" s="18">
        <f t="shared" si="8"/>
        <v>0</v>
      </c>
      <c r="AL43" s="18">
        <f t="shared" si="9"/>
        <v>17.647754226680291</v>
      </c>
      <c r="AM43" s="22">
        <f t="shared" si="10"/>
        <v>-0.40477457582049592</v>
      </c>
      <c r="AO43" s="32">
        <v>57971</v>
      </c>
      <c r="AP43" s="34" t="s">
        <v>733</v>
      </c>
      <c r="AQ43" s="34" t="s">
        <v>753</v>
      </c>
    </row>
    <row r="44" spans="4:43" x14ac:dyDescent="0.45">
      <c r="D44" s="17" t="s">
        <v>48</v>
      </c>
      <c r="E44" s="17" t="s">
        <v>49</v>
      </c>
      <c r="G44" s="18">
        <v>2.761784700899014</v>
      </c>
      <c r="H44" s="18">
        <v>2.7327582756218298</v>
      </c>
      <c r="I44" s="18">
        <v>3.0498461223989146</v>
      </c>
      <c r="K44" s="18">
        <v>2.2829999999999999</v>
      </c>
      <c r="L44" s="18">
        <v>3.5590000000000002</v>
      </c>
      <c r="M44" s="18">
        <v>4.0258400000000005</v>
      </c>
      <c r="O44" s="18">
        <v>3.5139999999999998</v>
      </c>
      <c r="P44" s="18">
        <v>3.92876</v>
      </c>
      <c r="Q44" s="18">
        <v>3.7088000000000001</v>
      </c>
      <c r="S44" s="19">
        <v>0.54912787509760175</v>
      </c>
      <c r="T44" s="19">
        <v>0.55461206619031655</v>
      </c>
      <c r="U44" s="19">
        <v>0.56395226972316592</v>
      </c>
      <c r="W44" s="18">
        <v>4.0631278750976012</v>
      </c>
      <c r="X44" s="18">
        <v>4.4833720661903174</v>
      </c>
      <c r="Y44" s="18">
        <v>4.2727522697231661</v>
      </c>
      <c r="AA44" s="22">
        <f t="shared" si="17"/>
        <v>0.47119645994670584</v>
      </c>
      <c r="AB44" s="22">
        <f t="shared" si="18"/>
        <v>0.64060323453604451</v>
      </c>
      <c r="AC44" s="22">
        <f t="shared" si="19"/>
        <v>0.40097306495002816</v>
      </c>
      <c r="AD44" s="20"/>
      <c r="AE44" s="22">
        <f t="shared" si="14"/>
        <v>0.5392028033289531</v>
      </c>
      <c r="AF44" s="22">
        <f t="shared" si="15"/>
        <v>0.10389435234616461</v>
      </c>
      <c r="AG44" s="22">
        <f t="shared" si="16"/>
        <v>-7.8751266816366378E-2</v>
      </c>
      <c r="AI44" s="18">
        <v>0.29234451334627232</v>
      </c>
      <c r="AJ44" s="18">
        <f t="shared" si="8"/>
        <v>0</v>
      </c>
      <c r="AL44" s="18">
        <f t="shared" si="9"/>
        <v>3.0498461223989146</v>
      </c>
      <c r="AM44" s="22">
        <f t="shared" si="10"/>
        <v>-0.40097306495002816</v>
      </c>
      <c r="AO44" s="32">
        <v>15929</v>
      </c>
      <c r="AP44" s="34" t="s">
        <v>739</v>
      </c>
      <c r="AQ44" s="34" t="s">
        <v>754</v>
      </c>
    </row>
    <row r="45" spans="4:43" x14ac:dyDescent="0.45">
      <c r="D45" s="17" t="s">
        <v>50</v>
      </c>
      <c r="E45" s="17" t="s">
        <v>51</v>
      </c>
      <c r="G45" s="18">
        <v>6.4283657794471329</v>
      </c>
      <c r="H45" s="18">
        <v>6.2380886761925574</v>
      </c>
      <c r="I45" s="18">
        <v>7.19953395497435</v>
      </c>
      <c r="K45" s="18">
        <v>6.8390000000000004</v>
      </c>
      <c r="L45" s="18">
        <v>6.5492000000000008</v>
      </c>
      <c r="M45" s="18">
        <v>7.9093599999999995</v>
      </c>
      <c r="O45" s="18">
        <v>7.0142800000000003</v>
      </c>
      <c r="P45" s="18">
        <v>8.3010800000000007</v>
      </c>
      <c r="Q45" s="18">
        <v>10.12452</v>
      </c>
      <c r="S45" s="19">
        <v>1.2781571422525664</v>
      </c>
      <c r="T45" s="19">
        <v>1.2660172985824454</v>
      </c>
      <c r="U45" s="19">
        <v>1.3312781536870339</v>
      </c>
      <c r="W45" s="18">
        <v>8.2924371422525667</v>
      </c>
      <c r="X45" s="18">
        <v>9.5670972985824445</v>
      </c>
      <c r="Y45" s="18">
        <v>11.455798153687034</v>
      </c>
      <c r="AA45" s="22">
        <f t="shared" si="17"/>
        <v>0.28997593272698802</v>
      </c>
      <c r="AB45" s="22">
        <f t="shared" si="18"/>
        <v>0.5336584321243989</v>
      </c>
      <c r="AC45" s="22">
        <f t="shared" si="19"/>
        <v>0.5911860719501042</v>
      </c>
      <c r="AD45" s="20"/>
      <c r="AE45" s="22">
        <f t="shared" si="14"/>
        <v>2.5629477993858733E-2</v>
      </c>
      <c r="AF45" s="22">
        <f t="shared" si="15"/>
        <v>0.26749526659744699</v>
      </c>
      <c r="AG45" s="22">
        <f t="shared" si="16"/>
        <v>0.28006817239321524</v>
      </c>
      <c r="AI45" s="18">
        <v>0.72929154741312685</v>
      </c>
      <c r="AJ45" s="18">
        <f t="shared" si="8"/>
        <v>0</v>
      </c>
      <c r="AL45" s="18">
        <f t="shared" si="9"/>
        <v>7.19953395497435</v>
      </c>
      <c r="AM45" s="22">
        <f t="shared" si="10"/>
        <v>-0.5911860719501042</v>
      </c>
      <c r="AO45" s="32">
        <v>35727</v>
      </c>
      <c r="AP45" s="34" t="s">
        <v>739</v>
      </c>
      <c r="AQ45" s="34" t="s">
        <v>754</v>
      </c>
    </row>
    <row r="46" spans="4:43" x14ac:dyDescent="0.45">
      <c r="D46" s="17" t="s">
        <v>52</v>
      </c>
      <c r="E46" s="17" t="s">
        <v>53</v>
      </c>
      <c r="G46" s="18">
        <v>1.4772614290736308</v>
      </c>
      <c r="H46" s="18">
        <v>1.4909316479239989</v>
      </c>
      <c r="I46" s="18">
        <v>1.8512446843663803</v>
      </c>
      <c r="K46" s="18">
        <v>1.55</v>
      </c>
      <c r="L46" s="18">
        <v>1.7549999999999999</v>
      </c>
      <c r="M46" s="18">
        <v>1.673</v>
      </c>
      <c r="O46" s="18">
        <v>1.395</v>
      </c>
      <c r="P46" s="18">
        <v>2.5</v>
      </c>
      <c r="Q46" s="18">
        <v>2.2400000000000002</v>
      </c>
      <c r="S46" s="19">
        <v>0.29372507902110778</v>
      </c>
      <c r="T46" s="19">
        <v>0.30258390915146238</v>
      </c>
      <c r="U46" s="19">
        <v>0.34231682506662908</v>
      </c>
      <c r="W46" s="18">
        <v>1.6887250790211079</v>
      </c>
      <c r="X46" s="18">
        <v>2.8025839091514624</v>
      </c>
      <c r="Y46" s="18">
        <v>2.5823168250666289</v>
      </c>
      <c r="AA46" s="22">
        <f t="shared" si="17"/>
        <v>0.14314571935996659</v>
      </c>
      <c r="AB46" s="22">
        <f t="shared" si="18"/>
        <v>0.87975345016911577</v>
      </c>
      <c r="AC46" s="22">
        <f t="shared" si="19"/>
        <v>0.39490843478125653</v>
      </c>
      <c r="AD46" s="20"/>
      <c r="AE46" s="22">
        <f t="shared" si="14"/>
        <v>-0.10000000000000002</v>
      </c>
      <c r="AF46" s="22">
        <f t="shared" si="15"/>
        <v>0.42450142450142458</v>
      </c>
      <c r="AG46" s="22">
        <f t="shared" si="16"/>
        <v>0.3389121338912135</v>
      </c>
      <c r="AI46" s="18">
        <v>0.17872283469304334</v>
      </c>
      <c r="AJ46" s="18">
        <f t="shared" si="8"/>
        <v>0</v>
      </c>
      <c r="AL46" s="18">
        <f t="shared" si="9"/>
        <v>1.8512446843663803</v>
      </c>
      <c r="AM46" s="22">
        <f t="shared" si="10"/>
        <v>-0.39490843478125653</v>
      </c>
      <c r="AO46" s="32">
        <v>9748</v>
      </c>
      <c r="AP46" s="34" t="s">
        <v>732</v>
      </c>
      <c r="AQ46" s="34" t="s">
        <v>755</v>
      </c>
    </row>
    <row r="47" spans="4:43" x14ac:dyDescent="0.45">
      <c r="D47" s="17" t="s">
        <v>54</v>
      </c>
      <c r="E47" s="17" t="s">
        <v>55</v>
      </c>
      <c r="G47" s="18">
        <v>2.5404634450103818</v>
      </c>
      <c r="H47" s="18">
        <v>2.4312752149309387</v>
      </c>
      <c r="I47" s="18">
        <v>2.6580022105174508</v>
      </c>
      <c r="K47" s="18">
        <v>2.5939999999999999</v>
      </c>
      <c r="L47" s="18">
        <v>2.6909999999999998</v>
      </c>
      <c r="M47" s="18">
        <v>2.7970000000000002</v>
      </c>
      <c r="O47" s="18">
        <v>3.1579999999999999</v>
      </c>
      <c r="P47" s="18">
        <v>2.718</v>
      </c>
      <c r="Q47" s="18">
        <v>3.3860000000000001</v>
      </c>
      <c r="S47" s="19">
        <v>0.50512239164319062</v>
      </c>
      <c r="T47" s="19">
        <v>0.49342621426087407</v>
      </c>
      <c r="U47" s="19">
        <v>0.49149574089706943</v>
      </c>
      <c r="W47" s="18">
        <v>3.6631223916431908</v>
      </c>
      <c r="X47" s="18">
        <v>3.2114262142608743</v>
      </c>
      <c r="Y47" s="18">
        <v>3.8774957408970696</v>
      </c>
      <c r="AA47" s="22">
        <f t="shared" si="17"/>
        <v>0.44191108076669106</v>
      </c>
      <c r="AB47" s="22">
        <f t="shared" si="18"/>
        <v>0.32088140188279596</v>
      </c>
      <c r="AC47" s="22">
        <f t="shared" si="19"/>
        <v>0.45880079615968866</v>
      </c>
      <c r="AD47" s="20"/>
      <c r="AE47" s="22">
        <f t="shared" si="14"/>
        <v>0.21742482652274484</v>
      </c>
      <c r="AF47" s="22">
        <f t="shared" si="15"/>
        <v>1.0033444816053562E-2</v>
      </c>
      <c r="AG47" s="22">
        <f t="shared" si="16"/>
        <v>0.21058276725062564</v>
      </c>
      <c r="AI47" s="18">
        <v>0.26929892036329617</v>
      </c>
      <c r="AJ47" s="18">
        <f t="shared" si="8"/>
        <v>0</v>
      </c>
      <c r="AL47" s="18">
        <f t="shared" si="9"/>
        <v>2.6580022105174508</v>
      </c>
      <c r="AM47" s="22">
        <f t="shared" si="10"/>
        <v>-0.45880079615968866</v>
      </c>
      <c r="AO47" s="32">
        <v>13519</v>
      </c>
      <c r="AP47" s="34" t="s">
        <v>739</v>
      </c>
      <c r="AQ47" s="34" t="s">
        <v>756</v>
      </c>
    </row>
    <row r="48" spans="4:43" x14ac:dyDescent="0.45">
      <c r="D48" s="17" t="s">
        <v>56</v>
      </c>
      <c r="E48" s="17" t="s">
        <v>57</v>
      </c>
      <c r="G48" s="18">
        <v>6.3479817212411227</v>
      </c>
      <c r="H48" s="18">
        <v>6.6827566698546219</v>
      </c>
      <c r="I48" s="18">
        <v>7.5607970207054773</v>
      </c>
      <c r="K48" s="18">
        <v>6.5620000000000003</v>
      </c>
      <c r="L48" s="18">
        <v>6.9264400000000004</v>
      </c>
      <c r="M48" s="18">
        <v>8.0760799999999993</v>
      </c>
      <c r="O48" s="18">
        <v>7.2432000000000007</v>
      </c>
      <c r="P48" s="18">
        <v>7.83948</v>
      </c>
      <c r="Q48" s="18">
        <v>10.265720000000002</v>
      </c>
      <c r="S48" s="19">
        <v>1.2621743152566678</v>
      </c>
      <c r="T48" s="19">
        <v>1.3562624684292013</v>
      </c>
      <c r="U48" s="19">
        <v>1.3980799258780736</v>
      </c>
      <c r="W48" s="18">
        <v>8.5053743152566668</v>
      </c>
      <c r="X48" s="18">
        <v>9.1957424684292022</v>
      </c>
      <c r="Y48" s="18">
        <v>11.663799925878074</v>
      </c>
      <c r="AA48" s="22">
        <f t="shared" si="17"/>
        <v>0.33985488439524719</v>
      </c>
      <c r="AB48" s="22">
        <f t="shared" si="18"/>
        <v>0.37604029635112368</v>
      </c>
      <c r="AC48" s="22">
        <f t="shared" si="19"/>
        <v>0.54266804067565833</v>
      </c>
      <c r="AD48" s="20"/>
      <c r="AE48" s="22">
        <f t="shared" si="14"/>
        <v>0.10380981408107291</v>
      </c>
      <c r="AF48" s="22">
        <f t="shared" si="15"/>
        <v>0.13181952056178925</v>
      </c>
      <c r="AG48" s="22">
        <f t="shared" si="16"/>
        <v>0.27112658616556579</v>
      </c>
      <c r="AI48" s="18">
        <v>0.70785008198506683</v>
      </c>
      <c r="AJ48" s="18">
        <f t="shared" si="8"/>
        <v>0</v>
      </c>
      <c r="AL48" s="18">
        <f t="shared" si="9"/>
        <v>7.5607970207054773</v>
      </c>
      <c r="AM48" s="22">
        <f t="shared" si="10"/>
        <v>-0.54266804067565833</v>
      </c>
      <c r="AO48" s="32">
        <v>34798</v>
      </c>
      <c r="AP48" s="34" t="s">
        <v>733</v>
      </c>
      <c r="AQ48" s="34" t="s">
        <v>757</v>
      </c>
    </row>
    <row r="49" spans="4:43" x14ac:dyDescent="0.45">
      <c r="D49" s="17" t="s">
        <v>58</v>
      </c>
      <c r="E49" s="17" t="s">
        <v>59</v>
      </c>
      <c r="G49" s="18">
        <v>2.7019592343154244</v>
      </c>
      <c r="H49" s="18">
        <v>3.0315921314531038</v>
      </c>
      <c r="I49" s="18">
        <v>3.2747007235330994</v>
      </c>
      <c r="K49" s="18">
        <v>3.21252</v>
      </c>
      <c r="L49" s="18">
        <v>3.3441600000000005</v>
      </c>
      <c r="M49" s="18">
        <v>3.86748</v>
      </c>
      <c r="O49" s="18">
        <v>3.5418400000000001</v>
      </c>
      <c r="P49" s="18">
        <v>4.4434799999999992</v>
      </c>
      <c r="Q49" s="18">
        <v>4.3748399999999998</v>
      </c>
      <c r="S49" s="19">
        <v>0.53723272942202638</v>
      </c>
      <c r="T49" s="19">
        <v>0.61526026318186688</v>
      </c>
      <c r="U49" s="19">
        <v>0.60553051910958999</v>
      </c>
      <c r="W49" s="18">
        <v>4.0790727294220268</v>
      </c>
      <c r="X49" s="18">
        <v>5.0587402631818668</v>
      </c>
      <c r="Y49" s="18">
        <v>4.9803705191095906</v>
      </c>
      <c r="AA49" s="22">
        <f t="shared" si="17"/>
        <v>0.50967219550057774</v>
      </c>
      <c r="AB49" s="22">
        <f t="shared" si="18"/>
        <v>0.66867442710939795</v>
      </c>
      <c r="AC49" s="22">
        <f t="shared" si="19"/>
        <v>0.5208628023070857</v>
      </c>
      <c r="AD49" s="20"/>
      <c r="AE49" s="22">
        <f t="shared" si="14"/>
        <v>0.10251142405339113</v>
      </c>
      <c r="AF49" s="22">
        <f t="shared" si="15"/>
        <v>0.32872829051241526</v>
      </c>
      <c r="AG49" s="22">
        <f t="shared" si="16"/>
        <v>0.1311861987650873</v>
      </c>
      <c r="AI49" s="18">
        <v>0.28980700951734045</v>
      </c>
      <c r="AJ49" s="18">
        <f t="shared" si="8"/>
        <v>0</v>
      </c>
      <c r="AL49" s="18">
        <f t="shared" si="9"/>
        <v>3.2747007235330994</v>
      </c>
      <c r="AM49" s="22">
        <f t="shared" si="10"/>
        <v>-0.5208628023070857</v>
      </c>
      <c r="AO49" s="32">
        <v>18491</v>
      </c>
      <c r="AP49" s="34" t="s">
        <v>738</v>
      </c>
      <c r="AQ49" s="34" t="s">
        <v>752</v>
      </c>
    </row>
    <row r="50" spans="4:43" x14ac:dyDescent="0.45">
      <c r="D50" s="17" t="s">
        <v>60</v>
      </c>
      <c r="E50" s="17" t="s">
        <v>61</v>
      </c>
      <c r="G50" s="18">
        <v>2.4472836493129209</v>
      </c>
      <c r="H50" s="18">
        <v>2.5452697122812449</v>
      </c>
      <c r="I50" s="18">
        <v>2.723818960849127</v>
      </c>
      <c r="K50" s="18">
        <v>1.4890000000000001</v>
      </c>
      <c r="L50" s="18">
        <v>2.7650000000000001</v>
      </c>
      <c r="M50" s="18">
        <v>2.6360000000000001</v>
      </c>
      <c r="O50" s="18">
        <v>3.34</v>
      </c>
      <c r="P50" s="18">
        <v>3.0139999999999998</v>
      </c>
      <c r="Q50" s="18">
        <v>2.7989999999999999</v>
      </c>
      <c r="S50" s="19">
        <v>0.48659537786231222</v>
      </c>
      <c r="T50" s="19">
        <v>0.51656134636303319</v>
      </c>
      <c r="U50" s="19">
        <v>0.50366602892004553</v>
      </c>
      <c r="W50" s="18">
        <v>3.8265953778623119</v>
      </c>
      <c r="X50" s="18">
        <v>3.5305613463630334</v>
      </c>
      <c r="Y50" s="18">
        <v>3.3026660289200453</v>
      </c>
      <c r="AA50" s="22">
        <f t="shared" si="17"/>
        <v>0.56360926079681661</v>
      </c>
      <c r="AB50" s="22">
        <f t="shared" si="18"/>
        <v>0.38710696525701505</v>
      </c>
      <c r="AC50" s="22">
        <f t="shared" si="19"/>
        <v>0.21251304744955141</v>
      </c>
      <c r="AD50" s="20"/>
      <c r="AE50" s="22">
        <f t="shared" si="14"/>
        <v>1.2431161853593014</v>
      </c>
      <c r="AF50" s="22">
        <f t="shared" si="15"/>
        <v>9.0054249547920309E-2</v>
      </c>
      <c r="AG50" s="22">
        <f t="shared" si="16"/>
        <v>6.1836115326251821E-2</v>
      </c>
      <c r="AI50" s="18">
        <v>0.25858764797623918</v>
      </c>
      <c r="AJ50" s="18">
        <f t="shared" si="8"/>
        <v>0</v>
      </c>
      <c r="AL50" s="18">
        <f t="shared" si="9"/>
        <v>2.723818960849127</v>
      </c>
      <c r="AM50" s="22">
        <f t="shared" si="10"/>
        <v>-0.21251304744955141</v>
      </c>
      <c r="AO50" s="32">
        <v>13140</v>
      </c>
      <c r="AP50" s="34" t="s">
        <v>739</v>
      </c>
      <c r="AQ50" s="34" t="s">
        <v>756</v>
      </c>
    </row>
    <row r="51" spans="4:43" x14ac:dyDescent="0.45">
      <c r="D51" s="17" t="s">
        <v>62</v>
      </c>
      <c r="E51" s="17" t="s">
        <v>63</v>
      </c>
      <c r="G51" s="18">
        <v>3.9841221934943549</v>
      </c>
      <c r="H51" s="18">
        <v>4.0799920488786254</v>
      </c>
      <c r="I51" s="18">
        <v>4.2195756478414381</v>
      </c>
      <c r="K51" s="18">
        <v>3.3691599999999999</v>
      </c>
      <c r="L51" s="18">
        <v>3.581</v>
      </c>
      <c r="M51" s="18">
        <v>2.9910000000000001</v>
      </c>
      <c r="O51" s="18">
        <v>2.9809999999999999</v>
      </c>
      <c r="P51" s="18">
        <v>3.4119999999999999</v>
      </c>
      <c r="Q51" s="18">
        <v>5.1219999999999999</v>
      </c>
      <c r="S51" s="19">
        <v>0.79216622263516157</v>
      </c>
      <c r="T51" s="19">
        <v>0.82803255613734883</v>
      </c>
      <c r="U51" s="19">
        <v>0.78024895957604135</v>
      </c>
      <c r="W51" s="18">
        <v>3.7731662226351617</v>
      </c>
      <c r="X51" s="18">
        <v>4.240032556137348</v>
      </c>
      <c r="Y51" s="18">
        <v>5.9022489595760419</v>
      </c>
      <c r="AA51" s="22">
        <f t="shared" si="17"/>
        <v>-5.2949171891279283E-2</v>
      </c>
      <c r="AB51" s="22">
        <f t="shared" si="18"/>
        <v>3.92256909673903E-2</v>
      </c>
      <c r="AC51" s="22">
        <f t="shared" si="19"/>
        <v>0.3987778516532558</v>
      </c>
      <c r="AD51" s="20"/>
      <c r="AE51" s="22">
        <f t="shared" si="14"/>
        <v>-0.11520972586638809</v>
      </c>
      <c r="AF51" s="22">
        <f t="shared" si="15"/>
        <v>-4.7193521362747848E-2</v>
      </c>
      <c r="AG51" s="22">
        <f t="shared" si="16"/>
        <v>0.71247074557004342</v>
      </c>
      <c r="AI51" s="18">
        <v>0.3902238922192291</v>
      </c>
      <c r="AJ51" s="18">
        <f t="shared" si="8"/>
        <v>0</v>
      </c>
      <c r="AL51" s="18">
        <f t="shared" si="9"/>
        <v>4.2195756478414381</v>
      </c>
      <c r="AM51" s="22">
        <f t="shared" si="10"/>
        <v>-0.3987778516532558</v>
      </c>
      <c r="AO51" s="32">
        <v>29974</v>
      </c>
      <c r="AP51" s="34" t="s">
        <v>732</v>
      </c>
      <c r="AQ51" s="34" t="s">
        <v>746</v>
      </c>
    </row>
    <row r="52" spans="4:43" x14ac:dyDescent="0.45">
      <c r="D52" s="17" t="s">
        <v>64</v>
      </c>
      <c r="E52" s="17" t="s">
        <v>65</v>
      </c>
      <c r="G52" s="18">
        <v>12.991588684039515</v>
      </c>
      <c r="H52" s="18">
        <v>13.74057430929688</v>
      </c>
      <c r="I52" s="18">
        <v>15.687285744718446</v>
      </c>
      <c r="K52" s="18">
        <v>11.714</v>
      </c>
      <c r="L52" s="18">
        <v>12.2</v>
      </c>
      <c r="M52" s="18">
        <v>12.488</v>
      </c>
      <c r="O52" s="18">
        <v>12.486000000000001</v>
      </c>
      <c r="P52" s="18">
        <v>14.321999999999999</v>
      </c>
      <c r="Q52" s="18">
        <v>17.933</v>
      </c>
      <c r="S52" s="19">
        <v>2.5831280352470625</v>
      </c>
      <c r="T52" s="19">
        <v>2.7886433923932268</v>
      </c>
      <c r="U52" s="19">
        <v>2.9007628734302018</v>
      </c>
      <c r="W52" s="18">
        <v>15.069128035247061</v>
      </c>
      <c r="X52" s="18">
        <v>17.110643392393229</v>
      </c>
      <c r="Y52" s="18">
        <v>20.833762873430203</v>
      </c>
      <c r="AA52" s="22">
        <f t="shared" si="17"/>
        <v>0.15991418768975149</v>
      </c>
      <c r="AB52" s="22">
        <f t="shared" si="18"/>
        <v>0.24526406300325873</v>
      </c>
      <c r="AC52" s="22">
        <f t="shared" si="19"/>
        <v>0.3280667677290483</v>
      </c>
      <c r="AD52" s="20"/>
      <c r="AE52" s="22">
        <f t="shared" si="14"/>
        <v>6.5904046440157099E-2</v>
      </c>
      <c r="AF52" s="22">
        <f t="shared" si="15"/>
        <v>0.17393442622950819</v>
      </c>
      <c r="AG52" s="22">
        <f t="shared" si="16"/>
        <v>0.43601857783472137</v>
      </c>
      <c r="AI52" s="18">
        <v>1.5945935129312463</v>
      </c>
      <c r="AJ52" s="18">
        <f t="shared" si="8"/>
        <v>0</v>
      </c>
      <c r="AL52" s="18">
        <f t="shared" si="9"/>
        <v>15.687285744718446</v>
      </c>
      <c r="AM52" s="22">
        <f t="shared" si="10"/>
        <v>-0.3280667677290483</v>
      </c>
      <c r="AO52" s="32">
        <v>66811</v>
      </c>
      <c r="AP52" s="34" t="s">
        <v>738</v>
      </c>
      <c r="AQ52" s="34" t="s">
        <v>758</v>
      </c>
    </row>
    <row r="53" spans="4:43" x14ac:dyDescent="0.45">
      <c r="D53" s="17" t="s">
        <v>66</v>
      </c>
      <c r="E53" s="17" t="s">
        <v>67</v>
      </c>
      <c r="G53" s="18">
        <v>8.0565937226114848</v>
      </c>
      <c r="H53" s="18">
        <v>8.04458356958434</v>
      </c>
      <c r="I53" s="18">
        <v>8.4903365791381535</v>
      </c>
      <c r="K53" s="18">
        <v>10.460319999999999</v>
      </c>
      <c r="L53" s="18">
        <v>8.5836800000000011</v>
      </c>
      <c r="M53" s="18">
        <v>11.39608</v>
      </c>
      <c r="O53" s="18">
        <v>8.5879999999999992</v>
      </c>
      <c r="P53" s="18">
        <v>11.79876</v>
      </c>
      <c r="Q53" s="18">
        <v>11.894080000000001</v>
      </c>
      <c r="S53" s="19">
        <v>1.6018990147864141</v>
      </c>
      <c r="T53" s="19">
        <v>1.632644626847801</v>
      </c>
      <c r="U53" s="19">
        <v>1.5699626775767872</v>
      </c>
      <c r="W53" s="18">
        <v>10.189899014786413</v>
      </c>
      <c r="X53" s="18">
        <v>13.431404626847801</v>
      </c>
      <c r="Y53" s="18">
        <v>13.464042677576787</v>
      </c>
      <c r="AA53" s="22">
        <f t="shared" si="17"/>
        <v>0.2647899801857494</v>
      </c>
      <c r="AB53" s="22">
        <f t="shared" si="18"/>
        <v>0.66962087107037105</v>
      </c>
      <c r="AC53" s="22">
        <f t="shared" si="19"/>
        <v>0.58580788312440613</v>
      </c>
      <c r="AD53" s="20"/>
      <c r="AE53" s="22">
        <f t="shared" si="14"/>
        <v>-0.17899261208070119</v>
      </c>
      <c r="AF53" s="22">
        <f t="shared" si="15"/>
        <v>0.37455729943334304</v>
      </c>
      <c r="AG53" s="22">
        <f t="shared" si="16"/>
        <v>4.3699236930593778E-2</v>
      </c>
      <c r="AI53" s="18">
        <v>0.80624935812108411</v>
      </c>
      <c r="AJ53" s="18">
        <f t="shared" si="8"/>
        <v>0</v>
      </c>
      <c r="AL53" s="18">
        <f t="shared" si="9"/>
        <v>8.4903365791381535</v>
      </c>
      <c r="AM53" s="22">
        <f t="shared" si="10"/>
        <v>-0.58580788312440613</v>
      </c>
      <c r="AO53" s="32">
        <v>43904</v>
      </c>
      <c r="AP53" s="34" t="s">
        <v>733</v>
      </c>
      <c r="AQ53" s="34" t="s">
        <v>742</v>
      </c>
    </row>
    <row r="54" spans="4:43" x14ac:dyDescent="0.45">
      <c r="D54" s="17" t="s">
        <v>68</v>
      </c>
      <c r="E54" s="17" t="s">
        <v>69</v>
      </c>
      <c r="G54" s="18">
        <v>4.8358374931977339</v>
      </c>
      <c r="H54" s="18">
        <v>4.7380719979555748</v>
      </c>
      <c r="I54" s="18">
        <v>5.3026193675823112</v>
      </c>
      <c r="K54" s="18">
        <v>4.4909999999999997</v>
      </c>
      <c r="L54" s="18">
        <v>4.6349999999999998</v>
      </c>
      <c r="M54" s="18">
        <v>4.9139999999999997</v>
      </c>
      <c r="O54" s="18">
        <v>4.2750000000000004</v>
      </c>
      <c r="P54" s="18">
        <v>4.1239999999999997</v>
      </c>
      <c r="Q54" s="18">
        <v>5.1189999999999998</v>
      </c>
      <c r="S54" s="19">
        <v>0.961513461238514</v>
      </c>
      <c r="T54" s="19">
        <v>0.96158958660428095</v>
      </c>
      <c r="U54" s="19">
        <v>0.9805164286366973</v>
      </c>
      <c r="W54" s="18">
        <v>5.2365134612385136</v>
      </c>
      <c r="X54" s="18">
        <v>5.0855895866042813</v>
      </c>
      <c r="Y54" s="18">
        <v>6.0995164286366972</v>
      </c>
      <c r="AA54" s="22">
        <f t="shared" si="17"/>
        <v>8.2855548517580493E-2</v>
      </c>
      <c r="AB54" s="22">
        <f t="shared" si="18"/>
        <v>7.3345780477514166E-2</v>
      </c>
      <c r="AC54" s="22">
        <f t="shared" si="19"/>
        <v>0.15028366281129568</v>
      </c>
      <c r="AD54" s="20"/>
      <c r="AE54" s="22">
        <f t="shared" si="14"/>
        <v>-4.8096192384769386E-2</v>
      </c>
      <c r="AF54" s="22">
        <f t="shared" si="15"/>
        <v>-0.11024811218985979</v>
      </c>
      <c r="AG54" s="22">
        <f t="shared" si="16"/>
        <v>4.1717541717541731E-2</v>
      </c>
      <c r="AI54" s="18">
        <v>0.55020027540161198</v>
      </c>
      <c r="AJ54" s="18">
        <f t="shared" si="8"/>
        <v>0</v>
      </c>
      <c r="AL54" s="18">
        <f t="shared" si="9"/>
        <v>5.3026193675823112</v>
      </c>
      <c r="AM54" s="22">
        <f t="shared" si="10"/>
        <v>-0.15028366281129568</v>
      </c>
      <c r="AO54" s="32">
        <v>30806</v>
      </c>
      <c r="AP54" s="34" t="s">
        <v>738</v>
      </c>
      <c r="AQ54" s="34" t="s">
        <v>759</v>
      </c>
    </row>
    <row r="55" spans="4:43" x14ac:dyDescent="0.45">
      <c r="D55" s="17" t="s">
        <v>70</v>
      </c>
      <c r="E55" s="17" t="s">
        <v>71</v>
      </c>
      <c r="G55" s="18">
        <v>4.4533107569662072</v>
      </c>
      <c r="H55" s="18">
        <v>4.8695228991040072</v>
      </c>
      <c r="I55" s="18">
        <v>5.4402952333874905</v>
      </c>
      <c r="K55" s="18">
        <v>3.7952399999999997</v>
      </c>
      <c r="L55" s="18">
        <v>4.2833199999999998</v>
      </c>
      <c r="M55" s="18">
        <v>6.2934000000000001</v>
      </c>
      <c r="O55" s="18">
        <v>6.3505999999999991</v>
      </c>
      <c r="P55" s="18">
        <v>6.5860399999999997</v>
      </c>
      <c r="Q55" s="18">
        <v>6.1311200000000001</v>
      </c>
      <c r="S55" s="19">
        <v>0.88545536236988664</v>
      </c>
      <c r="T55" s="19">
        <v>0.9882674880267629</v>
      </c>
      <c r="U55" s="19">
        <v>1.0059743087693058</v>
      </c>
      <c r="W55" s="18">
        <v>7.2360553623698864</v>
      </c>
      <c r="X55" s="18">
        <v>7.5743074880267631</v>
      </c>
      <c r="Y55" s="18">
        <v>7.1370943087693055</v>
      </c>
      <c r="AA55" s="22">
        <f t="shared" si="17"/>
        <v>0.62487096842516521</v>
      </c>
      <c r="AB55" s="22">
        <f t="shared" si="18"/>
        <v>0.5554516623015443</v>
      </c>
      <c r="AC55" s="22">
        <f t="shared" si="19"/>
        <v>0.31189466795265719</v>
      </c>
      <c r="AD55" s="20"/>
      <c r="AE55" s="22">
        <f t="shared" si="14"/>
        <v>0.67330656295781022</v>
      </c>
      <c r="AF55" s="22">
        <f t="shared" si="15"/>
        <v>0.53760167346824428</v>
      </c>
      <c r="AG55" s="22">
        <f t="shared" si="16"/>
        <v>-2.5785743795086913E-2</v>
      </c>
      <c r="AI55" s="18">
        <v>0.5461196950905769</v>
      </c>
      <c r="AJ55" s="18">
        <f t="shared" si="8"/>
        <v>0</v>
      </c>
      <c r="AL55" s="18">
        <f t="shared" si="9"/>
        <v>5.4402952333874905</v>
      </c>
      <c r="AM55" s="22">
        <f t="shared" si="10"/>
        <v>-0.31189466795265719</v>
      </c>
      <c r="AO55" s="32">
        <v>29821</v>
      </c>
      <c r="AP55" s="34" t="s">
        <v>738</v>
      </c>
      <c r="AQ55" s="34" t="s">
        <v>752</v>
      </c>
    </row>
    <row r="56" spans="4:43" x14ac:dyDescent="0.45">
      <c r="D56" s="17" t="s">
        <v>72</v>
      </c>
      <c r="E56" s="17" t="s">
        <v>73</v>
      </c>
      <c r="G56" s="18">
        <v>4.5245111681200925</v>
      </c>
      <c r="H56" s="18">
        <v>4.5938406211411342</v>
      </c>
      <c r="I56" s="18">
        <v>5.1721605538192259</v>
      </c>
      <c r="K56" s="18">
        <v>5.2588800000000004</v>
      </c>
      <c r="L56" s="18">
        <v>5.6803600000000003</v>
      </c>
      <c r="M56" s="18">
        <v>6.2233600000000004</v>
      </c>
      <c r="O56" s="18">
        <v>5.07796</v>
      </c>
      <c r="P56" s="18">
        <v>5.5383600000000008</v>
      </c>
      <c r="Q56" s="18">
        <v>6.4993600000000002</v>
      </c>
      <c r="S56" s="19">
        <v>0.89961219743030307</v>
      </c>
      <c r="T56" s="19">
        <v>0.93231789337838467</v>
      </c>
      <c r="U56" s="19">
        <v>0.95639306595726681</v>
      </c>
      <c r="W56" s="18">
        <v>5.9775721974303035</v>
      </c>
      <c r="X56" s="18">
        <v>6.4706778933783857</v>
      </c>
      <c r="Y56" s="18">
        <v>7.4557530659572677</v>
      </c>
      <c r="AA56" s="22">
        <f t="shared" si="17"/>
        <v>0.32115315341655998</v>
      </c>
      <c r="AB56" s="22">
        <f t="shared" si="18"/>
        <v>0.40855515613666094</v>
      </c>
      <c r="AC56" s="22">
        <f t="shared" si="19"/>
        <v>0.44151616879947625</v>
      </c>
      <c r="AD56" s="20"/>
      <c r="AE56" s="22">
        <f t="shared" si="14"/>
        <v>-3.440276256541324E-2</v>
      </c>
      <c r="AF56" s="22">
        <f t="shared" si="15"/>
        <v>-2.4998415593377787E-2</v>
      </c>
      <c r="AG56" s="22">
        <f t="shared" si="16"/>
        <v>4.434903331962152E-2</v>
      </c>
      <c r="AI56" s="18">
        <v>0.5343123419002711</v>
      </c>
      <c r="AJ56" s="18">
        <f t="shared" si="8"/>
        <v>0</v>
      </c>
      <c r="AL56" s="18">
        <f t="shared" si="9"/>
        <v>5.1721605538192259</v>
      </c>
      <c r="AM56" s="22">
        <f t="shared" si="10"/>
        <v>-0.44151616879947625</v>
      </c>
      <c r="AO56" s="32">
        <v>25882</v>
      </c>
      <c r="AP56" s="34" t="s">
        <v>733</v>
      </c>
      <c r="AQ56" s="34" t="s">
        <v>757</v>
      </c>
    </row>
    <row r="57" spans="4:43" x14ac:dyDescent="0.45">
      <c r="D57" s="17" t="s">
        <v>74</v>
      </c>
      <c r="E57" s="17" t="s">
        <v>75</v>
      </c>
      <c r="G57" s="18">
        <v>8.3395628315466048</v>
      </c>
      <c r="H57" s="18">
        <v>9.0916450766332382</v>
      </c>
      <c r="I57" s="18">
        <v>10.372734792581642</v>
      </c>
      <c r="K57" s="18">
        <v>6.7750000000000004</v>
      </c>
      <c r="L57" s="18">
        <v>8.1674399999999991</v>
      </c>
      <c r="M57" s="18">
        <v>8.6187200000000015</v>
      </c>
      <c r="O57" s="18">
        <v>8.6627999999999989</v>
      </c>
      <c r="P57" s="18">
        <v>9.5483200000000004</v>
      </c>
      <c r="Q57" s="18">
        <v>9.9248399999999997</v>
      </c>
      <c r="S57" s="19">
        <v>1.6581619904836955</v>
      </c>
      <c r="T57" s="19">
        <v>1.8451452900177248</v>
      </c>
      <c r="U57" s="19">
        <v>1.9180401550592512</v>
      </c>
      <c r="W57" s="18">
        <v>10.320961990483694</v>
      </c>
      <c r="X57" s="18">
        <v>11.393465290017724</v>
      </c>
      <c r="Y57" s="18">
        <v>11.84288015505925</v>
      </c>
      <c r="AA57" s="22">
        <f t="shared" si="17"/>
        <v>0.23759029087734934</v>
      </c>
      <c r="AB57" s="22">
        <f t="shared" si="18"/>
        <v>0.25317972643922021</v>
      </c>
      <c r="AC57" s="22">
        <f t="shared" si="19"/>
        <v>0.1417317025717291</v>
      </c>
      <c r="AD57" s="20"/>
      <c r="AE57" s="22">
        <f t="shared" si="14"/>
        <v>0.27864206642066397</v>
      </c>
      <c r="AF57" s="22">
        <f t="shared" si="15"/>
        <v>0.16907133691830015</v>
      </c>
      <c r="AG57" s="22">
        <f t="shared" si="16"/>
        <v>0.15154454489761798</v>
      </c>
      <c r="AI57" s="18">
        <v>1.0833508143402568</v>
      </c>
      <c r="AJ57" s="18">
        <f t="shared" si="8"/>
        <v>0</v>
      </c>
      <c r="AL57" s="18">
        <f t="shared" si="9"/>
        <v>10.372734792581642</v>
      </c>
      <c r="AM57" s="22">
        <f t="shared" si="10"/>
        <v>-0.1417317025717291</v>
      </c>
      <c r="AO57" s="32">
        <v>41176</v>
      </c>
      <c r="AP57" s="34" t="s">
        <v>732</v>
      </c>
      <c r="AQ57" s="34" t="s">
        <v>760</v>
      </c>
    </row>
    <row r="58" spans="4:43" x14ac:dyDescent="0.45">
      <c r="D58" s="17" t="s">
        <v>76</v>
      </c>
      <c r="E58" s="17" t="s">
        <v>77</v>
      </c>
      <c r="G58" s="18">
        <v>5.9351398829952835</v>
      </c>
      <c r="H58" s="18">
        <v>5.8794972536824295</v>
      </c>
      <c r="I58" s="18">
        <v>7.4179562436519415</v>
      </c>
      <c r="K58" s="18">
        <v>6.8390000000000004</v>
      </c>
      <c r="L58" s="18">
        <v>5.7119999999999997</v>
      </c>
      <c r="M58" s="18">
        <v>6.21312</v>
      </c>
      <c r="O58" s="18">
        <v>8.0043600000000001</v>
      </c>
      <c r="P58" s="18">
        <v>8.5114400000000003</v>
      </c>
      <c r="Q58" s="18">
        <v>8.8083999999999989</v>
      </c>
      <c r="S58" s="19">
        <v>1.1800886402532798</v>
      </c>
      <c r="T58" s="19">
        <v>1.1932413302391742</v>
      </c>
      <c r="U58" s="19">
        <v>1.3716669931609962</v>
      </c>
      <c r="W58" s="18">
        <v>9.1844486402532777</v>
      </c>
      <c r="X58" s="18">
        <v>9.7046813302391755</v>
      </c>
      <c r="Y58" s="18">
        <v>10.180066993160995</v>
      </c>
      <c r="AA58" s="22">
        <f t="shared" si="17"/>
        <v>0.54746961677644024</v>
      </c>
      <c r="AB58" s="22">
        <f t="shared" si="18"/>
        <v>0.65059713637266658</v>
      </c>
      <c r="AC58" s="22">
        <f t="shared" si="19"/>
        <v>0.37235468352523421</v>
      </c>
      <c r="AD58" s="20"/>
      <c r="AE58" s="22">
        <f t="shared" si="14"/>
        <v>0.17039918116683719</v>
      </c>
      <c r="AF58" s="22">
        <f t="shared" si="15"/>
        <v>0.4900980392156864</v>
      </c>
      <c r="AG58" s="22">
        <f t="shared" si="16"/>
        <v>0.41770962093119057</v>
      </c>
      <c r="AI58" s="18">
        <v>0.72657985766625766</v>
      </c>
      <c r="AJ58" s="18">
        <f t="shared" si="8"/>
        <v>0</v>
      </c>
      <c r="AL58" s="18">
        <f t="shared" si="9"/>
        <v>7.4179562436519415</v>
      </c>
      <c r="AM58" s="22">
        <f t="shared" si="10"/>
        <v>-0.37235468352523421</v>
      </c>
      <c r="AO58" s="32">
        <v>42824</v>
      </c>
      <c r="AP58" s="34" t="s">
        <v>581</v>
      </c>
      <c r="AQ58" s="34" t="s">
        <v>761</v>
      </c>
    </row>
    <row r="59" spans="4:43" x14ac:dyDescent="0.45">
      <c r="D59" s="17" t="s">
        <v>78</v>
      </c>
      <c r="E59" s="17" t="s">
        <v>79</v>
      </c>
      <c r="G59" s="18">
        <v>2.8551100705922248</v>
      </c>
      <c r="H59" s="18">
        <v>2.9781236459571945</v>
      </c>
      <c r="I59" s="18">
        <v>3.5822838449965761</v>
      </c>
      <c r="K59" s="18">
        <v>2.633</v>
      </c>
      <c r="L59" s="18">
        <v>2.907</v>
      </c>
      <c r="M59" s="18">
        <v>3.5430000000000001</v>
      </c>
      <c r="O59" s="18">
        <v>3.6840000000000002</v>
      </c>
      <c r="P59" s="18">
        <v>4.2640000000000002</v>
      </c>
      <c r="Q59" s="18">
        <v>3.4049999999999998</v>
      </c>
      <c r="S59" s="19">
        <v>0.5676838334732307</v>
      </c>
      <c r="T59" s="19">
        <v>0.60440885803509969</v>
      </c>
      <c r="U59" s="19">
        <v>0.66240624087270117</v>
      </c>
      <c r="W59" s="18">
        <v>4.2516838334732308</v>
      </c>
      <c r="X59" s="18">
        <v>4.8684088580350995</v>
      </c>
      <c r="Y59" s="18">
        <v>4.0674062408727014</v>
      </c>
      <c r="AA59" s="22">
        <f t="shared" si="17"/>
        <v>0.48914883431843309</v>
      </c>
      <c r="AB59" s="22">
        <f t="shared" si="18"/>
        <v>0.6347235497236553</v>
      </c>
      <c r="AC59" s="22">
        <f t="shared" si="19"/>
        <v>0.13542265684884303</v>
      </c>
      <c r="AD59" s="20"/>
      <c r="AE59" s="22">
        <f t="shared" si="14"/>
        <v>0.39916445119635402</v>
      </c>
      <c r="AF59" s="22">
        <f t="shared" si="15"/>
        <v>0.46680426556587556</v>
      </c>
      <c r="AG59" s="22">
        <f t="shared" si="16"/>
        <v>-3.8950042337002638E-2</v>
      </c>
      <c r="AI59" s="18">
        <v>0.36238099657485723</v>
      </c>
      <c r="AJ59" s="18">
        <f t="shared" si="8"/>
        <v>0</v>
      </c>
      <c r="AL59" s="18">
        <f t="shared" si="9"/>
        <v>3.5822838449965761</v>
      </c>
      <c r="AM59" s="22">
        <f t="shared" si="10"/>
        <v>-0.13542265684884303</v>
      </c>
      <c r="AO59" s="32">
        <v>20175</v>
      </c>
      <c r="AP59" s="34" t="s">
        <v>738</v>
      </c>
      <c r="AQ59" s="34" t="s">
        <v>752</v>
      </c>
    </row>
    <row r="60" spans="4:43" x14ac:dyDescent="0.45">
      <c r="D60" s="17" t="s">
        <v>80</v>
      </c>
      <c r="E60" s="17" t="s">
        <v>81</v>
      </c>
      <c r="G60" s="18">
        <v>0.83742076083825379</v>
      </c>
      <c r="H60" s="18">
        <v>0.93211322900136184</v>
      </c>
      <c r="I60" s="18">
        <v>1.3556031756365152</v>
      </c>
      <c r="K60" s="18">
        <v>0.96299999999999997</v>
      </c>
      <c r="L60" s="18">
        <v>0.94599999999999995</v>
      </c>
      <c r="M60" s="18">
        <v>1.097</v>
      </c>
      <c r="O60" s="18">
        <v>0.98399999999999999</v>
      </c>
      <c r="P60" s="18">
        <v>1.44</v>
      </c>
      <c r="Q60" s="18">
        <v>1.88</v>
      </c>
      <c r="S60" s="19">
        <v>0.16650504393482843</v>
      </c>
      <c r="T60" s="19">
        <v>0.18917196170310385</v>
      </c>
      <c r="U60" s="19">
        <v>0.25066690484135501</v>
      </c>
      <c r="W60" s="18">
        <v>1.1505050439348283</v>
      </c>
      <c r="X60" s="18">
        <v>1.6291719617031037</v>
      </c>
      <c r="Y60" s="18">
        <v>2.1306669048413549</v>
      </c>
      <c r="AA60" s="22">
        <f t="shared" si="17"/>
        <v>0.37386735287429324</v>
      </c>
      <c r="AB60" s="22">
        <f t="shared" si="18"/>
        <v>0.74782624150560517</v>
      </c>
      <c r="AC60" s="22">
        <f t="shared" si="19"/>
        <v>0.57174823955462717</v>
      </c>
      <c r="AD60" s="20"/>
      <c r="AE60" s="22">
        <f t="shared" si="14"/>
        <v>2.1806853582554537E-2</v>
      </c>
      <c r="AF60" s="22">
        <f t="shared" si="15"/>
        <v>0.52219873150105711</v>
      </c>
      <c r="AG60" s="22">
        <f t="shared" si="16"/>
        <v>0.71376481312670914</v>
      </c>
      <c r="AI60" s="18">
        <v>0.13652438705448822</v>
      </c>
      <c r="AJ60" s="18">
        <f t="shared" si="8"/>
        <v>0</v>
      </c>
      <c r="AL60" s="18">
        <f t="shared" si="9"/>
        <v>1.3556031756365152</v>
      </c>
      <c r="AM60" s="22">
        <f t="shared" si="10"/>
        <v>-0.57174823955462717</v>
      </c>
      <c r="AO60" s="32">
        <v>11202</v>
      </c>
      <c r="AP60" s="34" t="s">
        <v>732</v>
      </c>
      <c r="AQ60" s="34" t="s">
        <v>762</v>
      </c>
    </row>
    <row r="61" spans="4:43" x14ac:dyDescent="0.45">
      <c r="D61" s="17" t="s">
        <v>82</v>
      </c>
      <c r="E61" s="17" t="s">
        <v>83</v>
      </c>
      <c r="G61" s="18">
        <v>2.3051124226895565</v>
      </c>
      <c r="H61" s="18">
        <v>2.2365830718336137</v>
      </c>
      <c r="I61" s="18">
        <v>2.7075782433369708</v>
      </c>
      <c r="K61" s="18">
        <v>2.1282800000000002</v>
      </c>
      <c r="L61" s="18">
        <v>2.0489199999999999</v>
      </c>
      <c r="M61" s="18">
        <v>2.0402399999999998</v>
      </c>
      <c r="O61" s="18">
        <v>2.1832800000000003</v>
      </c>
      <c r="P61" s="18">
        <v>3.1345999999999998</v>
      </c>
      <c r="Q61" s="18">
        <v>3.3192399999999997</v>
      </c>
      <c r="S61" s="19">
        <v>0.45832735843621636</v>
      </c>
      <c r="T61" s="19">
        <v>0.45391353115330652</v>
      </c>
      <c r="U61" s="19">
        <v>0.50066293003067952</v>
      </c>
      <c r="W61" s="18">
        <v>2.6416073584362167</v>
      </c>
      <c r="X61" s="18">
        <v>3.5885135311533065</v>
      </c>
      <c r="Y61" s="18">
        <v>3.8199029300306795</v>
      </c>
      <c r="AA61" s="22">
        <f t="shared" si="17"/>
        <v>0.14597766791523559</v>
      </c>
      <c r="AB61" s="22">
        <f t="shared" si="18"/>
        <v>0.6044624393098631</v>
      </c>
      <c r="AC61" s="22">
        <f t="shared" si="19"/>
        <v>0.41081903706051998</v>
      </c>
      <c r="AD61" s="20"/>
      <c r="AE61" s="22">
        <f t="shared" si="14"/>
        <v>2.5842464337399288E-2</v>
      </c>
      <c r="AF61" s="22">
        <f t="shared" si="15"/>
        <v>0.52987915584795897</v>
      </c>
      <c r="AG61" s="22">
        <f t="shared" si="16"/>
        <v>0.62688703289809045</v>
      </c>
      <c r="AI61" s="18">
        <v>0.28542385861117398</v>
      </c>
      <c r="AJ61" s="18">
        <f t="shared" si="8"/>
        <v>0</v>
      </c>
      <c r="AL61" s="18">
        <f t="shared" si="9"/>
        <v>2.7075782433369708</v>
      </c>
      <c r="AM61" s="22">
        <f t="shared" si="10"/>
        <v>-0.41081903706051998</v>
      </c>
      <c r="AO61" s="32">
        <v>23410</v>
      </c>
      <c r="AP61" s="34" t="s">
        <v>732</v>
      </c>
      <c r="AQ61" s="34" t="s">
        <v>763</v>
      </c>
    </row>
    <row r="62" spans="4:43" x14ac:dyDescent="0.45">
      <c r="D62" s="17" t="s">
        <v>84</v>
      </c>
      <c r="E62" s="17" t="s">
        <v>85</v>
      </c>
      <c r="G62" s="18">
        <v>5.1456706487543684</v>
      </c>
      <c r="H62" s="18">
        <v>4.9019666781141273</v>
      </c>
      <c r="I62" s="18">
        <v>5.559593738448477</v>
      </c>
      <c r="K62" s="18">
        <v>5.232120000000001</v>
      </c>
      <c r="L62" s="18">
        <v>5.1870799999999999</v>
      </c>
      <c r="M62" s="18">
        <v>6.3487600000000004</v>
      </c>
      <c r="O62" s="18">
        <v>6.8245999999999993</v>
      </c>
      <c r="P62" s="18">
        <v>8.9443199999999994</v>
      </c>
      <c r="Q62" s="18">
        <v>10.3164</v>
      </c>
      <c r="S62" s="19">
        <v>1.02311783694898</v>
      </c>
      <c r="T62" s="19">
        <v>0.99485193842339759</v>
      </c>
      <c r="U62" s="19">
        <v>1.0280339996532528</v>
      </c>
      <c r="W62" s="18">
        <v>7.8477178369489797</v>
      </c>
      <c r="X62" s="18">
        <v>9.9391719384233959</v>
      </c>
      <c r="Y62" s="18">
        <v>11.344433999653253</v>
      </c>
      <c r="AA62" s="22">
        <f t="shared" si="17"/>
        <v>0.5251107916999519</v>
      </c>
      <c r="AB62" s="22">
        <f t="shared" si="18"/>
        <v>1.0275886375970165</v>
      </c>
      <c r="AC62" s="22">
        <f t="shared" si="19"/>
        <v>1.0405149248943428</v>
      </c>
      <c r="AD62" s="20"/>
      <c r="AE62" s="22">
        <f t="shared" si="14"/>
        <v>0.30436610781098256</v>
      </c>
      <c r="AF62" s="22">
        <f t="shared" si="15"/>
        <v>0.72434587475034118</v>
      </c>
      <c r="AG62" s="22">
        <f t="shared" si="16"/>
        <v>0.62494723379053529</v>
      </c>
      <c r="AI62" s="18">
        <v>0.5466793817741028</v>
      </c>
      <c r="AJ62" s="18">
        <f t="shared" si="8"/>
        <v>0</v>
      </c>
      <c r="AL62" s="18">
        <f t="shared" si="9"/>
        <v>5.559593738448477</v>
      </c>
      <c r="AM62" s="22">
        <f t="shared" si="10"/>
        <v>-1.0405149248943428</v>
      </c>
      <c r="AO62" s="32">
        <v>34462</v>
      </c>
      <c r="AP62" s="34" t="s">
        <v>735</v>
      </c>
      <c r="AQ62" s="34" t="s">
        <v>764</v>
      </c>
    </row>
    <row r="63" spans="4:43" x14ac:dyDescent="0.45">
      <c r="D63" s="17" t="s">
        <v>86</v>
      </c>
      <c r="E63" s="17" t="s">
        <v>87</v>
      </c>
      <c r="G63" s="18">
        <v>1.7965979137305181</v>
      </c>
      <c r="H63" s="18">
        <v>1.7354230838730855</v>
      </c>
      <c r="I63" s="18">
        <v>1.986183207728623</v>
      </c>
      <c r="K63" s="18">
        <v>1.8069200000000001</v>
      </c>
      <c r="L63" s="18">
        <v>1.8047599999999999</v>
      </c>
      <c r="M63" s="18">
        <v>2.1930399999999999</v>
      </c>
      <c r="O63" s="18">
        <v>1.7435999999999998</v>
      </c>
      <c r="P63" s="18">
        <v>1.54708</v>
      </c>
      <c r="Q63" s="18">
        <v>1.67336</v>
      </c>
      <c r="S63" s="19">
        <v>0.35721900930600381</v>
      </c>
      <c r="T63" s="19">
        <v>0.35220333640457546</v>
      </c>
      <c r="U63" s="19">
        <v>0.36726853852008423</v>
      </c>
      <c r="W63" s="18">
        <v>2.100819009306004</v>
      </c>
      <c r="X63" s="18">
        <v>1.8992833364045756</v>
      </c>
      <c r="Y63" s="18">
        <v>2.040628538520084</v>
      </c>
      <c r="AA63" s="22">
        <f t="shared" si="17"/>
        <v>0.16933176491549554</v>
      </c>
      <c r="AB63" s="22">
        <f t="shared" si="18"/>
        <v>9.4420924818972518E-2</v>
      </c>
      <c r="AC63" s="22">
        <f t="shared" si="19"/>
        <v>2.7412038617386177E-2</v>
      </c>
      <c r="AD63" s="20"/>
      <c r="AE63" s="22">
        <f t="shared" si="14"/>
        <v>-3.5043056693157562E-2</v>
      </c>
      <c r="AF63" s="22">
        <f t="shared" si="15"/>
        <v>-0.14277798710077791</v>
      </c>
      <c r="AG63" s="22">
        <f t="shared" si="16"/>
        <v>-0.23696786196330205</v>
      </c>
      <c r="AI63" s="18">
        <v>0.20541438398238379</v>
      </c>
      <c r="AJ63" s="18">
        <f t="shared" si="8"/>
        <v>0</v>
      </c>
      <c r="AL63" s="18">
        <f t="shared" si="9"/>
        <v>1.986183207728623</v>
      </c>
      <c r="AM63" s="22">
        <f t="shared" si="10"/>
        <v>-2.7412038617386177E-2</v>
      </c>
      <c r="AO63" s="32">
        <v>10588</v>
      </c>
      <c r="AP63" s="34" t="s">
        <v>738</v>
      </c>
      <c r="AQ63" s="34" t="s">
        <v>759</v>
      </c>
    </row>
    <row r="64" spans="4:43" x14ac:dyDescent="0.45">
      <c r="D64" s="17" t="s">
        <v>88</v>
      </c>
      <c r="E64" s="17" t="s">
        <v>89</v>
      </c>
      <c r="G64" s="18">
        <v>5.1691513717787725</v>
      </c>
      <c r="H64" s="18">
        <v>5.6984944361422096</v>
      </c>
      <c r="I64" s="18">
        <v>6.1537577326410302</v>
      </c>
      <c r="K64" s="18">
        <v>5.0068000000000001</v>
      </c>
      <c r="L64" s="18">
        <v>5.4634</v>
      </c>
      <c r="M64" s="18">
        <v>5.7641200000000001</v>
      </c>
      <c r="O64" s="18">
        <v>5.4817999999999998</v>
      </c>
      <c r="P64" s="18">
        <v>6.47424</v>
      </c>
      <c r="Q64" s="18">
        <v>6.418639999999999</v>
      </c>
      <c r="S64" s="19">
        <v>1.0277865280080434</v>
      </c>
      <c r="T64" s="19">
        <v>1.1565068896127313</v>
      </c>
      <c r="U64" s="19">
        <v>1.1379018813971056</v>
      </c>
      <c r="W64" s="18">
        <v>6.5095865280080432</v>
      </c>
      <c r="X64" s="18">
        <v>7.6307468896127313</v>
      </c>
      <c r="Y64" s="18">
        <v>7.5565418813971048</v>
      </c>
      <c r="AA64" s="22">
        <f t="shared" si="17"/>
        <v>0.25931435545637921</v>
      </c>
      <c r="AB64" s="22">
        <f t="shared" si="18"/>
        <v>0.33908122138636781</v>
      </c>
      <c r="AC64" s="22">
        <f t="shared" si="19"/>
        <v>0.22795569954198322</v>
      </c>
      <c r="AD64" s="20"/>
      <c r="AE64" s="22">
        <f t="shared" si="14"/>
        <v>9.4870975473356156E-2</v>
      </c>
      <c r="AF64" s="22">
        <f t="shared" si="15"/>
        <v>0.1850203170187063</v>
      </c>
      <c r="AG64" s="22">
        <f t="shared" si="16"/>
        <v>0.11355072413482004</v>
      </c>
      <c r="AI64" s="18">
        <v>0.51776839223101279</v>
      </c>
      <c r="AJ64" s="18">
        <f t="shared" si="8"/>
        <v>0</v>
      </c>
      <c r="AL64" s="18">
        <f t="shared" si="9"/>
        <v>6.1537577326410302</v>
      </c>
      <c r="AM64" s="22">
        <f t="shared" si="10"/>
        <v>-0.22795569954198322</v>
      </c>
      <c r="AO64" s="32">
        <v>25372</v>
      </c>
      <c r="AP64" s="34" t="s">
        <v>731</v>
      </c>
      <c r="AQ64" s="34" t="s">
        <v>731</v>
      </c>
    </row>
    <row r="65" spans="4:43" x14ac:dyDescent="0.45">
      <c r="D65" s="17" t="s">
        <v>90</v>
      </c>
      <c r="E65" s="17" t="s">
        <v>91</v>
      </c>
      <c r="G65" s="18">
        <v>3.7912359156845956</v>
      </c>
      <c r="H65" s="18">
        <v>4.3003448437673404</v>
      </c>
      <c r="I65" s="18">
        <v>4.9857527908936206</v>
      </c>
      <c r="K65" s="18">
        <v>3.5910000000000002</v>
      </c>
      <c r="L65" s="18">
        <v>4.21</v>
      </c>
      <c r="M65" s="18">
        <v>5.0394800000000002</v>
      </c>
      <c r="O65" s="18">
        <v>6.07</v>
      </c>
      <c r="P65" s="18">
        <v>7.1089599999999997</v>
      </c>
      <c r="Q65" s="18">
        <v>8.2904799999999987</v>
      </c>
      <c r="S65" s="19">
        <v>0.75381448876007695</v>
      </c>
      <c r="T65" s="19">
        <v>0.8727530570152513</v>
      </c>
      <c r="U65" s="19">
        <v>0.921924087268852</v>
      </c>
      <c r="W65" s="18">
        <v>6.8238144887600773</v>
      </c>
      <c r="X65" s="18">
        <v>7.9817130570152512</v>
      </c>
      <c r="Y65" s="18">
        <v>9.2124040872688511</v>
      </c>
      <c r="AA65" s="22">
        <f t="shared" si="17"/>
        <v>0.79989181378280949</v>
      </c>
      <c r="AB65" s="22">
        <f t="shared" si="18"/>
        <v>0.8560634895556023</v>
      </c>
      <c r="AC65" s="22">
        <f t="shared" si="19"/>
        <v>0.84774586178743683</v>
      </c>
      <c r="AD65" s="20"/>
      <c r="AE65" s="22">
        <f t="shared" si="14"/>
        <v>0.69033695349484825</v>
      </c>
      <c r="AF65" s="22">
        <f t="shared" si="15"/>
        <v>0.68858907363420419</v>
      </c>
      <c r="AG65" s="22">
        <f t="shared" si="16"/>
        <v>0.64510624112011528</v>
      </c>
      <c r="AI65" s="18">
        <v>0.46918851664515843</v>
      </c>
      <c r="AJ65" s="18">
        <f t="shared" si="8"/>
        <v>0</v>
      </c>
      <c r="AL65" s="18">
        <f t="shared" si="9"/>
        <v>4.9857527908936206</v>
      </c>
      <c r="AM65" s="22">
        <f t="shared" si="10"/>
        <v>-0.84774586178743683</v>
      </c>
      <c r="AO65" s="32">
        <v>23210</v>
      </c>
      <c r="AP65" s="34" t="s">
        <v>736</v>
      </c>
      <c r="AQ65" s="34" t="s">
        <v>747</v>
      </c>
    </row>
    <row r="66" spans="4:43" x14ac:dyDescent="0.45">
      <c r="D66" s="17" t="s">
        <v>92</v>
      </c>
      <c r="E66" s="17" t="s">
        <v>93</v>
      </c>
      <c r="G66" s="18">
        <v>4.008985653050976</v>
      </c>
      <c r="H66" s="18">
        <v>4.0655133279168636</v>
      </c>
      <c r="I66" s="18">
        <v>4.8698332141802947</v>
      </c>
      <c r="K66" s="18">
        <v>4.1369999999999996</v>
      </c>
      <c r="L66" s="18">
        <v>3.552</v>
      </c>
      <c r="M66" s="18">
        <v>3.48028</v>
      </c>
      <c r="O66" s="18">
        <v>4.9295599999999995</v>
      </c>
      <c r="P66" s="18">
        <v>5.2051600000000002</v>
      </c>
      <c r="Q66" s="18">
        <v>6.7163199999999996</v>
      </c>
      <c r="S66" s="19">
        <v>0.79710984431191934</v>
      </c>
      <c r="T66" s="19">
        <v>0.82509410621295209</v>
      </c>
      <c r="U66" s="19">
        <v>0.90048919981249453</v>
      </c>
      <c r="W66" s="18">
        <v>5.7266698443119184</v>
      </c>
      <c r="X66" s="18">
        <v>6.0302541062129524</v>
      </c>
      <c r="Y66" s="18">
        <v>7.6168091998124945</v>
      </c>
      <c r="AA66" s="22">
        <f t="shared" si="17"/>
        <v>0.4284585528396006</v>
      </c>
      <c r="AB66" s="22">
        <f t="shared" si="18"/>
        <v>0.48327003746481534</v>
      </c>
      <c r="AC66" s="22">
        <f t="shared" si="19"/>
        <v>0.56408009572758633</v>
      </c>
      <c r="AD66" s="20"/>
      <c r="AE66" s="22">
        <f t="shared" si="14"/>
        <v>0.1915784384819918</v>
      </c>
      <c r="AF66" s="22">
        <f t="shared" si="15"/>
        <v>0.4654166666666667</v>
      </c>
      <c r="AG66" s="22">
        <f t="shared" si="16"/>
        <v>0.92982173848081173</v>
      </c>
      <c r="AI66" s="18">
        <v>0.47466067114976429</v>
      </c>
      <c r="AJ66" s="18">
        <f t="shared" si="8"/>
        <v>0</v>
      </c>
      <c r="AL66" s="18">
        <f t="shared" si="9"/>
        <v>4.8698332141802947</v>
      </c>
      <c r="AM66" s="22">
        <f t="shared" si="10"/>
        <v>-0.56408009572758633</v>
      </c>
      <c r="AO66" s="32">
        <v>22800</v>
      </c>
      <c r="AP66" s="34" t="s">
        <v>740</v>
      </c>
      <c r="AQ66" s="34" t="s">
        <v>740</v>
      </c>
    </row>
    <row r="67" spans="4:43" x14ac:dyDescent="0.45">
      <c r="D67" s="17" t="s">
        <v>94</v>
      </c>
      <c r="E67" s="17" t="s">
        <v>95</v>
      </c>
      <c r="G67" s="18">
        <v>5.1153783770375787</v>
      </c>
      <c r="H67" s="18">
        <v>4.6305188224793801</v>
      </c>
      <c r="I67" s="18">
        <v>5.1141809672383509</v>
      </c>
      <c r="K67" s="18">
        <v>5.0589199999999996</v>
      </c>
      <c r="L67" s="18">
        <v>5.2915600000000005</v>
      </c>
      <c r="M67" s="18">
        <v>5.3644799999999995</v>
      </c>
      <c r="O67" s="18">
        <v>5.8326000000000002</v>
      </c>
      <c r="P67" s="18">
        <v>6.0542400000000001</v>
      </c>
      <c r="Q67" s="18">
        <v>5.7039600000000004</v>
      </c>
      <c r="S67" s="19">
        <v>1.0170948001806519</v>
      </c>
      <c r="T67" s="19">
        <v>0.9397617178870562</v>
      </c>
      <c r="U67" s="19">
        <v>0.9456719613055421</v>
      </c>
      <c r="W67" s="18">
        <v>6.8496948001806519</v>
      </c>
      <c r="X67" s="18">
        <v>6.9940017178870555</v>
      </c>
      <c r="Y67" s="18">
        <v>6.6496319613055421</v>
      </c>
      <c r="AA67" s="22">
        <f t="shared" si="17"/>
        <v>0.33903971423272344</v>
      </c>
      <c r="AB67" s="22">
        <f t="shared" si="18"/>
        <v>0.51041427235623771</v>
      </c>
      <c r="AC67" s="22">
        <f t="shared" si="19"/>
        <v>0.30023399717439647</v>
      </c>
      <c r="AD67" s="20"/>
      <c r="AE67" s="22">
        <f t="shared" si="14"/>
        <v>0.15293382777351699</v>
      </c>
      <c r="AF67" s="22">
        <f t="shared" si="15"/>
        <v>0.14413140926305276</v>
      </c>
      <c r="AG67" s="22">
        <f t="shared" si="16"/>
        <v>6.3282927702219216E-2</v>
      </c>
      <c r="AI67" s="18">
        <v>0.51896902254034083</v>
      </c>
      <c r="AJ67" s="18">
        <f t="shared" si="8"/>
        <v>0</v>
      </c>
      <c r="AL67" s="18">
        <f t="shared" si="9"/>
        <v>5.1141809672383509</v>
      </c>
      <c r="AM67" s="22">
        <f t="shared" si="10"/>
        <v>-0.30023399717439647</v>
      </c>
      <c r="AO67" s="32">
        <v>29065</v>
      </c>
      <c r="AP67" s="34" t="s">
        <v>738</v>
      </c>
      <c r="AQ67" s="34" t="s">
        <v>759</v>
      </c>
    </row>
    <row r="68" spans="4:43" x14ac:dyDescent="0.45">
      <c r="D68" s="17" t="s">
        <v>96</v>
      </c>
      <c r="E68" s="17" t="s">
        <v>97</v>
      </c>
      <c r="G68" s="18">
        <v>10.773767723984522</v>
      </c>
      <c r="H68" s="18">
        <v>10.527713853854078</v>
      </c>
      <c r="I68" s="18">
        <v>11.978402144348028</v>
      </c>
      <c r="K68" s="18">
        <v>10.345000000000001</v>
      </c>
      <c r="L68" s="18">
        <v>10.722</v>
      </c>
      <c r="M68" s="18">
        <v>11.407999999999999</v>
      </c>
      <c r="O68" s="18">
        <v>11.377000000000001</v>
      </c>
      <c r="P68" s="18">
        <v>12.422000000000001</v>
      </c>
      <c r="Q68" s="18">
        <v>12.563000000000001</v>
      </c>
      <c r="S68" s="19">
        <v>2.1421569085891874</v>
      </c>
      <c r="T68" s="19">
        <v>2.1365948041700951</v>
      </c>
      <c r="U68" s="19">
        <v>2.2149468549739284</v>
      </c>
      <c r="W68" s="18">
        <v>13.519156908589189</v>
      </c>
      <c r="X68" s="18">
        <v>14.558594804170093</v>
      </c>
      <c r="Y68" s="18">
        <v>14.777946854973928</v>
      </c>
      <c r="AA68" s="22">
        <f t="shared" si="17"/>
        <v>0.25482164224618392</v>
      </c>
      <c r="AB68" s="22">
        <f t="shared" si="18"/>
        <v>0.38288283726863981</v>
      </c>
      <c r="AC68" s="22">
        <f t="shared" si="19"/>
        <v>0.23371603965950141</v>
      </c>
      <c r="AD68" s="20"/>
      <c r="AE68" s="22">
        <f t="shared" si="14"/>
        <v>9.9758337361043975E-2</v>
      </c>
      <c r="AF68" s="22">
        <f t="shared" si="15"/>
        <v>0.15855250886028738</v>
      </c>
      <c r="AG68" s="22">
        <f t="shared" si="16"/>
        <v>0.10124474053295943</v>
      </c>
      <c r="AI68" s="18">
        <v>0.91406642854121856</v>
      </c>
      <c r="AJ68" s="18">
        <f t="shared" si="8"/>
        <v>0</v>
      </c>
      <c r="AL68" s="18">
        <f t="shared" si="9"/>
        <v>11.978402144348028</v>
      </c>
      <c r="AM68" s="22">
        <f t="shared" si="10"/>
        <v>-0.23371603965950141</v>
      </c>
      <c r="AO68" s="32">
        <v>30747</v>
      </c>
      <c r="AP68" s="34" t="s">
        <v>738</v>
      </c>
      <c r="AQ68" s="34" t="s">
        <v>759</v>
      </c>
    </row>
    <row r="69" spans="4:43" x14ac:dyDescent="0.45">
      <c r="D69" s="17" t="s">
        <v>98</v>
      </c>
      <c r="E69" s="17" t="s">
        <v>99</v>
      </c>
      <c r="G69" s="18">
        <v>36.500360064040088</v>
      </c>
      <c r="H69" s="18">
        <v>36.547258349792763</v>
      </c>
      <c r="I69" s="18">
        <v>41.870280779624814</v>
      </c>
      <c r="K69" s="18">
        <v>38.030279999999998</v>
      </c>
      <c r="L69" s="18">
        <v>33.572520000000004</v>
      </c>
      <c r="M69" s="18">
        <v>37.620160000000006</v>
      </c>
      <c r="O69" s="18">
        <v>39.47372</v>
      </c>
      <c r="P69" s="18">
        <v>42.682279999999999</v>
      </c>
      <c r="Q69" s="18">
        <v>37.460680000000004</v>
      </c>
      <c r="S69" s="19">
        <v>7.2573959714307925</v>
      </c>
      <c r="T69" s="19">
        <v>7.4172496879028182</v>
      </c>
      <c r="U69" s="19">
        <v>7.7423053268807331</v>
      </c>
      <c r="W69" s="18">
        <v>46.731115971430796</v>
      </c>
      <c r="X69" s="18">
        <v>50.099529687902816</v>
      </c>
      <c r="Y69" s="18">
        <v>45.202985326880736</v>
      </c>
      <c r="AA69" s="22">
        <f t="shared" si="17"/>
        <v>0.28029191737946668</v>
      </c>
      <c r="AB69" s="22">
        <f t="shared" si="18"/>
        <v>0.37081499269799262</v>
      </c>
      <c r="AC69" s="22">
        <f t="shared" si="19"/>
        <v>7.9595944550668124E-2</v>
      </c>
      <c r="AD69" s="20"/>
      <c r="AE69" s="22">
        <f t="shared" si="14"/>
        <v>3.7955019000649022E-2</v>
      </c>
      <c r="AF69" s="22">
        <f t="shared" si="15"/>
        <v>0.27134573156855646</v>
      </c>
      <c r="AG69" s="22">
        <f t="shared" si="16"/>
        <v>-4.2392164201322385E-3</v>
      </c>
      <c r="AI69" s="18">
        <v>3.8217993528941223</v>
      </c>
      <c r="AJ69" s="18">
        <f t="shared" si="8"/>
        <v>0</v>
      </c>
      <c r="AL69" s="18">
        <f t="shared" si="9"/>
        <v>41.870280779624814</v>
      </c>
      <c r="AM69" s="22">
        <f t="shared" si="10"/>
        <v>-7.9595944550668124E-2</v>
      </c>
      <c r="AO69" s="32">
        <v>183873</v>
      </c>
      <c r="AP69" s="34" t="s">
        <v>738</v>
      </c>
      <c r="AQ69" s="34" t="s">
        <v>749</v>
      </c>
    </row>
    <row r="70" spans="4:43" x14ac:dyDescent="0.45">
      <c r="D70" s="17" t="s">
        <v>100</v>
      </c>
      <c r="E70" s="17" t="s">
        <v>101</v>
      </c>
      <c r="G70" s="18">
        <v>2.0957102717672784</v>
      </c>
      <c r="H70" s="18">
        <v>2.2271578123409448</v>
      </c>
      <c r="I70" s="18">
        <v>2.3889000889265541</v>
      </c>
      <c r="K70" s="18">
        <v>2.2851999999999997</v>
      </c>
      <c r="L70" s="18">
        <v>2.4055599999999999</v>
      </c>
      <c r="M70" s="18">
        <v>2.6654</v>
      </c>
      <c r="O70" s="18">
        <v>2.19556</v>
      </c>
      <c r="P70" s="18">
        <v>2.8160400000000001</v>
      </c>
      <c r="Q70" s="18">
        <v>2.97052</v>
      </c>
      <c r="S70" s="19">
        <v>0.41669176021620052</v>
      </c>
      <c r="T70" s="19">
        <v>0.45200067896720547</v>
      </c>
      <c r="U70" s="19">
        <v>0.44173560672376377</v>
      </c>
      <c r="W70" s="18">
        <v>2.6122517602162008</v>
      </c>
      <c r="X70" s="18">
        <v>3.2680406789672056</v>
      </c>
      <c r="Y70" s="18">
        <v>3.4122556067237637</v>
      </c>
      <c r="AA70" s="22">
        <f t="shared" si="17"/>
        <v>0.24647561994021783</v>
      </c>
      <c r="AB70" s="22">
        <f t="shared" si="18"/>
        <v>0.4673592777568818</v>
      </c>
      <c r="AC70" s="22">
        <f t="shared" si="19"/>
        <v>0.42837937113437491</v>
      </c>
      <c r="AD70" s="20"/>
      <c r="AE70" s="22">
        <f t="shared" si="14"/>
        <v>-3.9226325923332632E-2</v>
      </c>
      <c r="AF70" s="22">
        <f t="shared" si="15"/>
        <v>0.17063802191589492</v>
      </c>
      <c r="AG70" s="22">
        <f t="shared" si="16"/>
        <v>0.11447437532828096</v>
      </c>
      <c r="AI70" s="18">
        <v>0.26111067021565959</v>
      </c>
      <c r="AJ70" s="18">
        <f t="shared" si="8"/>
        <v>0</v>
      </c>
      <c r="AL70" s="18">
        <f t="shared" si="9"/>
        <v>2.3889000889265541</v>
      </c>
      <c r="AM70" s="22">
        <f t="shared" si="10"/>
        <v>-0.42837937113437491</v>
      </c>
      <c r="AO70" s="32">
        <v>17182</v>
      </c>
      <c r="AP70" s="34" t="s">
        <v>735</v>
      </c>
      <c r="AQ70" s="34" t="s">
        <v>745</v>
      </c>
    </row>
    <row r="71" spans="4:43" x14ac:dyDescent="0.45">
      <c r="D71" s="17" t="s">
        <v>102</v>
      </c>
      <c r="E71" s="17" t="s">
        <v>103</v>
      </c>
      <c r="G71" s="18">
        <v>5.863365675206424</v>
      </c>
      <c r="H71" s="18">
        <v>5.92280511926079</v>
      </c>
      <c r="I71" s="18">
        <v>7.3490692926172798</v>
      </c>
      <c r="K71" s="18">
        <v>6.5446800000000005</v>
      </c>
      <c r="L71" s="18">
        <v>6.1085199999999995</v>
      </c>
      <c r="M71" s="18">
        <v>8.2603600000000004</v>
      </c>
      <c r="O71" s="18">
        <v>7.5667999999999997</v>
      </c>
      <c r="P71" s="18">
        <v>8.7560800000000008</v>
      </c>
      <c r="Q71" s="18">
        <v>10.84728</v>
      </c>
      <c r="S71" s="19">
        <v>1.1658177167460708</v>
      </c>
      <c r="T71" s="19">
        <v>1.202030642131475</v>
      </c>
      <c r="U71" s="19">
        <v>1.3589289890679408</v>
      </c>
      <c r="W71" s="18">
        <v>8.7326177167460699</v>
      </c>
      <c r="X71" s="18">
        <v>9.9581106421314747</v>
      </c>
      <c r="Y71" s="18">
        <v>12.206208989067941</v>
      </c>
      <c r="AA71" s="22">
        <f t="shared" si="17"/>
        <v>0.4893523959579123</v>
      </c>
      <c r="AB71" s="22">
        <f t="shared" si="18"/>
        <v>0.68131661292518109</v>
      </c>
      <c r="AC71" s="22">
        <f t="shared" si="19"/>
        <v>0.66091902294757798</v>
      </c>
      <c r="AD71" s="20"/>
      <c r="AE71" s="22">
        <f t="shared" si="14"/>
        <v>0.15617570301374539</v>
      </c>
      <c r="AF71" s="22">
        <f t="shared" si="15"/>
        <v>0.43342086135430535</v>
      </c>
      <c r="AG71" s="22">
        <f t="shared" si="16"/>
        <v>0.31317279150061245</v>
      </c>
      <c r="AI71" s="18">
        <v>0.59002840339707363</v>
      </c>
      <c r="AJ71" s="18">
        <f t="shared" si="8"/>
        <v>0</v>
      </c>
      <c r="AL71" s="18">
        <f t="shared" si="9"/>
        <v>7.3490692926172798</v>
      </c>
      <c r="AM71" s="22">
        <f t="shared" si="10"/>
        <v>-0.66091902294757798</v>
      </c>
      <c r="AO71" s="32">
        <v>36212</v>
      </c>
      <c r="AP71" s="34" t="s">
        <v>733</v>
      </c>
      <c r="AQ71" s="34" t="s">
        <v>742</v>
      </c>
    </row>
    <row r="72" spans="4:43" x14ac:dyDescent="0.45">
      <c r="D72" s="17" t="s">
        <v>104</v>
      </c>
      <c r="E72" s="17" t="s">
        <v>105</v>
      </c>
      <c r="G72" s="18">
        <v>3.7246732482948572</v>
      </c>
      <c r="H72" s="18">
        <v>4.109499862039856</v>
      </c>
      <c r="I72" s="18">
        <v>4.2179029266103836</v>
      </c>
      <c r="K72" s="18">
        <v>3.464</v>
      </c>
      <c r="L72" s="18">
        <v>3.6720000000000002</v>
      </c>
      <c r="M72" s="18">
        <v>4.6511199999999997</v>
      </c>
      <c r="O72" s="18">
        <v>4.1429999999999998</v>
      </c>
      <c r="P72" s="18">
        <v>4.452</v>
      </c>
      <c r="Q72" s="18">
        <v>4.9311199999999999</v>
      </c>
      <c r="S72" s="19">
        <v>0.74057978002530234</v>
      </c>
      <c r="T72" s="19">
        <v>0.83402115358195228</v>
      </c>
      <c r="U72" s="19">
        <v>0.77993965382846964</v>
      </c>
      <c r="W72" s="18">
        <v>4.8835797800253022</v>
      </c>
      <c r="X72" s="18">
        <v>5.2860211535819523</v>
      </c>
      <c r="Y72" s="18">
        <v>5.7110596538284701</v>
      </c>
      <c r="AA72" s="22">
        <f t="shared" si="17"/>
        <v>0.31114314047842678</v>
      </c>
      <c r="AB72" s="22">
        <f t="shared" si="18"/>
        <v>0.28629306023582629</v>
      </c>
      <c r="AC72" s="22">
        <f t="shared" si="19"/>
        <v>0.35400452622982154</v>
      </c>
      <c r="AD72" s="20"/>
      <c r="AE72" s="22">
        <f t="shared" si="14"/>
        <v>0.19601616628175514</v>
      </c>
      <c r="AF72" s="22">
        <f t="shared" si="15"/>
        <v>0.21241830065359471</v>
      </c>
      <c r="AG72" s="22">
        <f t="shared" si="16"/>
        <v>6.0200553845095435E-2</v>
      </c>
      <c r="AI72" s="18">
        <v>0.41206885303517671</v>
      </c>
      <c r="AJ72" s="18">
        <f t="shared" si="8"/>
        <v>0</v>
      </c>
      <c r="AL72" s="18">
        <f t="shared" si="9"/>
        <v>4.2179029266103836</v>
      </c>
      <c r="AM72" s="22">
        <f t="shared" si="10"/>
        <v>-0.35400452622982154</v>
      </c>
      <c r="AO72" s="32">
        <v>20698</v>
      </c>
      <c r="AP72" s="34" t="s">
        <v>733</v>
      </c>
      <c r="AQ72" s="34" t="s">
        <v>751</v>
      </c>
    </row>
    <row r="73" spans="4:43" x14ac:dyDescent="0.45">
      <c r="D73" s="17" t="s">
        <v>106</v>
      </c>
      <c r="E73" s="17" t="s">
        <v>107</v>
      </c>
      <c r="G73" s="18">
        <v>7.8831926413888667</v>
      </c>
      <c r="H73" s="18">
        <v>8.0087316241818591</v>
      </c>
      <c r="I73" s="18">
        <v>8.6864412370892783</v>
      </c>
      <c r="K73" s="18">
        <v>7.1808000000000005</v>
      </c>
      <c r="L73" s="18">
        <v>9.2142400000000002</v>
      </c>
      <c r="M73" s="18">
        <v>8.2552000000000003</v>
      </c>
      <c r="O73" s="18">
        <v>8.5029199999999996</v>
      </c>
      <c r="P73" s="18">
        <v>8.7012400000000003</v>
      </c>
      <c r="Q73" s="18">
        <v>8.882200000000001</v>
      </c>
      <c r="S73" s="19">
        <v>1.5674215382327903</v>
      </c>
      <c r="T73" s="19">
        <v>1.6253684906106554</v>
      </c>
      <c r="U73" s="19">
        <v>1.6062247257314766</v>
      </c>
      <c r="W73" s="18">
        <v>10.070341538232791</v>
      </c>
      <c r="X73" s="18">
        <v>10.326608490610655</v>
      </c>
      <c r="Y73" s="18">
        <v>10.488424725731479</v>
      </c>
      <c r="AA73" s="22">
        <f t="shared" si="17"/>
        <v>0.2774445578509408</v>
      </c>
      <c r="AB73" s="22">
        <f t="shared" si="18"/>
        <v>0.28941872136532987</v>
      </c>
      <c r="AC73" s="22">
        <f t="shared" si="19"/>
        <v>0.20744784192496574</v>
      </c>
      <c r="AD73" s="20"/>
      <c r="AE73" s="22">
        <f t="shared" si="14"/>
        <v>0.18411876114081982</v>
      </c>
      <c r="AF73" s="22">
        <f t="shared" si="15"/>
        <v>-5.5674694820191342E-2</v>
      </c>
      <c r="AG73" s="22">
        <f t="shared" si="16"/>
        <v>7.5952127144103182E-2</v>
      </c>
      <c r="AI73" s="18">
        <v>0.89747298356420269</v>
      </c>
      <c r="AJ73" s="18">
        <f t="shared" si="8"/>
        <v>0</v>
      </c>
      <c r="AL73" s="18">
        <f t="shared" si="9"/>
        <v>8.6864412370892783</v>
      </c>
      <c r="AM73" s="22">
        <f t="shared" si="10"/>
        <v>-0.20744784192496574</v>
      </c>
      <c r="AO73" s="32">
        <v>28103</v>
      </c>
      <c r="AP73" s="34" t="s">
        <v>739</v>
      </c>
      <c r="AQ73" s="34" t="s">
        <v>754</v>
      </c>
    </row>
    <row r="74" spans="4:43" x14ac:dyDescent="0.45">
      <c r="D74" s="17" t="s">
        <v>108</v>
      </c>
      <c r="E74" s="17" t="s">
        <v>109</v>
      </c>
      <c r="G74" s="18">
        <v>1.813103231473141</v>
      </c>
      <c r="H74" s="18">
        <v>1.9242703304441144</v>
      </c>
      <c r="I74" s="18">
        <v>2.6045027220161274</v>
      </c>
      <c r="K74" s="18">
        <v>1.87</v>
      </c>
      <c r="L74" s="18">
        <v>2.0059999999999998</v>
      </c>
      <c r="M74" s="18">
        <v>2.09</v>
      </c>
      <c r="O74" s="18">
        <v>2.2963999999999998</v>
      </c>
      <c r="P74" s="18">
        <v>2.3170000000000002</v>
      </c>
      <c r="Q74" s="18">
        <v>2.7509999999999999</v>
      </c>
      <c r="S74" s="19">
        <v>0.36050077491824251</v>
      </c>
      <c r="T74" s="19">
        <v>0.39052980038400598</v>
      </c>
      <c r="U74" s="19">
        <v>0.4816030588539445</v>
      </c>
      <c r="W74" s="18">
        <v>2.6569007749182418</v>
      </c>
      <c r="X74" s="18">
        <v>2.7075298003840063</v>
      </c>
      <c r="Y74" s="18">
        <v>3.2326030588539441</v>
      </c>
      <c r="AA74" s="22">
        <f t="shared" si="17"/>
        <v>0.46538858284396628</v>
      </c>
      <c r="AB74" s="22">
        <f t="shared" si="18"/>
        <v>0.40704232536762047</v>
      </c>
      <c r="AC74" s="22">
        <f t="shared" si="19"/>
        <v>0.24115940886850312</v>
      </c>
      <c r="AD74" s="20"/>
      <c r="AE74" s="22">
        <f t="shared" si="14"/>
        <v>0.22802139037433136</v>
      </c>
      <c r="AF74" s="22">
        <f t="shared" si="15"/>
        <v>0.15503489531405804</v>
      </c>
      <c r="AG74" s="22">
        <f t="shared" si="16"/>
        <v>0.31626794258373209</v>
      </c>
      <c r="AI74" s="18">
        <v>0.21224509417507981</v>
      </c>
      <c r="AJ74" s="18">
        <f t="shared" si="8"/>
        <v>0</v>
      </c>
      <c r="AL74" s="18">
        <f t="shared" si="9"/>
        <v>2.6045027220161274</v>
      </c>
      <c r="AM74" s="22">
        <f t="shared" si="10"/>
        <v>-0.24115940886850312</v>
      </c>
      <c r="AO74" s="32">
        <v>15192</v>
      </c>
      <c r="AP74" s="34" t="s">
        <v>581</v>
      </c>
      <c r="AQ74" s="34" t="s">
        <v>761</v>
      </c>
    </row>
    <row r="75" spans="4:43" x14ac:dyDescent="0.45">
      <c r="D75" s="17" t="s">
        <v>110</v>
      </c>
      <c r="E75" s="17" t="s">
        <v>111</v>
      </c>
      <c r="G75" s="18">
        <v>3.1809062020116095</v>
      </c>
      <c r="H75" s="18">
        <v>3.4027289267227805</v>
      </c>
      <c r="I75" s="18">
        <v>4.084114931068072</v>
      </c>
      <c r="K75" s="18">
        <v>2.7480000000000002</v>
      </c>
      <c r="L75" s="18">
        <v>2.5979999999999999</v>
      </c>
      <c r="M75" s="18">
        <v>3.25</v>
      </c>
      <c r="O75" s="18">
        <v>3.2909999999999999</v>
      </c>
      <c r="P75" s="18">
        <v>4.1340000000000003</v>
      </c>
      <c r="Q75" s="18">
        <v>4.2140000000000004</v>
      </c>
      <c r="S75" s="19">
        <v>0.63246214052341798</v>
      </c>
      <c r="T75" s="19">
        <v>0.69058230929914755</v>
      </c>
      <c r="U75" s="19">
        <v>0.75520068644461591</v>
      </c>
      <c r="W75" s="18">
        <v>3.923462140523418</v>
      </c>
      <c r="X75" s="18">
        <v>4.8245823092991476</v>
      </c>
      <c r="Y75" s="18">
        <v>4.9692006864446157</v>
      </c>
      <c r="AA75" s="22">
        <f t="shared" si="17"/>
        <v>0.23344163309254928</v>
      </c>
      <c r="AB75" s="22">
        <f t="shared" si="18"/>
        <v>0.41785678882912825</v>
      </c>
      <c r="AC75" s="22">
        <f t="shared" si="19"/>
        <v>0.21671421356036064</v>
      </c>
      <c r="AD75" s="20"/>
      <c r="AE75" s="22">
        <f t="shared" si="14"/>
        <v>0.19759825327510905</v>
      </c>
      <c r="AF75" s="22">
        <f t="shared" si="15"/>
        <v>0.59122401847575079</v>
      </c>
      <c r="AG75" s="22">
        <f t="shared" si="16"/>
        <v>0.29661538461538473</v>
      </c>
      <c r="AI75" s="18">
        <v>0.40506358651034047</v>
      </c>
      <c r="AJ75" s="18">
        <f t="shared" si="8"/>
        <v>0</v>
      </c>
      <c r="AL75" s="18">
        <f t="shared" si="9"/>
        <v>4.084114931068072</v>
      </c>
      <c r="AM75" s="22">
        <f t="shared" si="10"/>
        <v>-0.21671421356036064</v>
      </c>
      <c r="AO75" s="32">
        <v>21576</v>
      </c>
      <c r="AP75" s="34" t="s">
        <v>581</v>
      </c>
      <c r="AQ75" s="34" t="s">
        <v>750</v>
      </c>
    </row>
    <row r="76" spans="4:43" x14ac:dyDescent="0.45">
      <c r="D76" s="17" t="s">
        <v>112</v>
      </c>
      <c r="E76" s="17" t="s">
        <v>113</v>
      </c>
      <c r="G76" s="18">
        <v>3.8443715614289071</v>
      </c>
      <c r="H76" s="18">
        <v>4.0211623683991382</v>
      </c>
      <c r="I76" s="18">
        <v>4.4221758014284376</v>
      </c>
      <c r="K76" s="18">
        <v>3.7965999999999998</v>
      </c>
      <c r="L76" s="18">
        <v>4.5293599999999996</v>
      </c>
      <c r="M76" s="18">
        <v>5.1830800000000004</v>
      </c>
      <c r="O76" s="18">
        <v>5.3004799999999994</v>
      </c>
      <c r="P76" s="18">
        <v>6.4743600000000008</v>
      </c>
      <c r="Q76" s="18">
        <v>6.1450800000000001</v>
      </c>
      <c r="S76" s="19">
        <v>0.76437949197340305</v>
      </c>
      <c r="T76" s="19">
        <v>0.81609309887356285</v>
      </c>
      <c r="U76" s="19">
        <v>0.81771210095308233</v>
      </c>
      <c r="W76" s="18">
        <v>6.0648594919734027</v>
      </c>
      <c r="X76" s="18">
        <v>7.290453098873563</v>
      </c>
      <c r="Y76" s="18">
        <v>6.9627921009530818</v>
      </c>
      <c r="AA76" s="22">
        <f t="shared" si="17"/>
        <v>0.57759451579107157</v>
      </c>
      <c r="AB76" s="22">
        <f t="shared" si="18"/>
        <v>0.81302131845423575</v>
      </c>
      <c r="AC76" s="22">
        <f t="shared" si="19"/>
        <v>0.57451725431268064</v>
      </c>
      <c r="AD76" s="20"/>
      <c r="AE76" s="22">
        <f t="shared" si="14"/>
        <v>0.39611231101511873</v>
      </c>
      <c r="AF76" s="22">
        <f t="shared" si="15"/>
        <v>0.42942049207835131</v>
      </c>
      <c r="AG76" s="22">
        <f t="shared" si="16"/>
        <v>0.18560392662278022</v>
      </c>
      <c r="AI76" s="18">
        <v>0.41447265064931404</v>
      </c>
      <c r="AJ76" s="18">
        <f t="shared" si="8"/>
        <v>0</v>
      </c>
      <c r="AL76" s="18">
        <f t="shared" si="9"/>
        <v>4.4221758014284376</v>
      </c>
      <c r="AM76" s="22">
        <f t="shared" si="10"/>
        <v>-0.57451725431268064</v>
      </c>
      <c r="AO76" s="32">
        <v>26568</v>
      </c>
      <c r="AP76" s="34" t="s">
        <v>733</v>
      </c>
      <c r="AQ76" s="34" t="s">
        <v>765</v>
      </c>
    </row>
    <row r="77" spans="4:43" x14ac:dyDescent="0.45">
      <c r="D77" s="17" t="s">
        <v>114</v>
      </c>
      <c r="E77" s="17" t="s">
        <v>115</v>
      </c>
      <c r="G77" s="18">
        <v>17.153636514659134</v>
      </c>
      <c r="H77" s="18">
        <v>16.99275129026951</v>
      </c>
      <c r="I77" s="18">
        <v>18.680634834824509</v>
      </c>
      <c r="K77" s="18">
        <v>18.212160000000001</v>
      </c>
      <c r="L77" s="18">
        <v>19.621119999999998</v>
      </c>
      <c r="M77" s="18">
        <v>20.823640000000001</v>
      </c>
      <c r="O77" s="18">
        <v>20.055679999999999</v>
      </c>
      <c r="P77" s="18">
        <v>21.99128</v>
      </c>
      <c r="Q77" s="18">
        <v>22.630839999999999</v>
      </c>
      <c r="S77" s="19">
        <v>3.4106713555278807</v>
      </c>
      <c r="T77" s="19">
        <v>3.4486712518362252</v>
      </c>
      <c r="U77" s="19">
        <v>3.4542681801540942</v>
      </c>
      <c r="W77" s="18">
        <v>23.46635135552788</v>
      </c>
      <c r="X77" s="18">
        <v>25.439951251836224</v>
      </c>
      <c r="Y77" s="18">
        <v>26.085108180154094</v>
      </c>
      <c r="AA77" s="22">
        <f t="shared" si="17"/>
        <v>0.3680102953956168</v>
      </c>
      <c r="AB77" s="22">
        <f t="shared" si="18"/>
        <v>0.49710607877864954</v>
      </c>
      <c r="AC77" s="22">
        <f t="shared" si="19"/>
        <v>0.39637161214275962</v>
      </c>
      <c r="AD77" s="20"/>
      <c r="AE77" s="22">
        <f t="shared" si="14"/>
        <v>0.10122467626025677</v>
      </c>
      <c r="AF77" s="22">
        <f t="shared" si="15"/>
        <v>0.12079636636440745</v>
      </c>
      <c r="AG77" s="22">
        <f t="shared" si="16"/>
        <v>8.6785979780672262E-2</v>
      </c>
      <c r="AI77" s="18">
        <v>1.827510603406538</v>
      </c>
      <c r="AJ77" s="18">
        <f t="shared" si="8"/>
        <v>0</v>
      </c>
      <c r="AL77" s="18">
        <f t="shared" si="9"/>
        <v>18.680634834824509</v>
      </c>
      <c r="AM77" s="22">
        <f t="shared" si="10"/>
        <v>-0.39637161214275962</v>
      </c>
      <c r="AO77" s="32">
        <v>66818</v>
      </c>
      <c r="AP77" s="34" t="s">
        <v>735</v>
      </c>
      <c r="AQ77" s="34" t="s">
        <v>745</v>
      </c>
    </row>
    <row r="78" spans="4:43" x14ac:dyDescent="0.45">
      <c r="D78" s="17" t="s">
        <v>116</v>
      </c>
      <c r="E78" s="17" t="s">
        <v>117</v>
      </c>
      <c r="G78" s="18">
        <v>4.4697946306023635</v>
      </c>
      <c r="H78" s="18">
        <v>4.5980020593341608</v>
      </c>
      <c r="I78" s="18">
        <v>4.9577697597531039</v>
      </c>
      <c r="K78" s="18">
        <v>3.8706799999999997</v>
      </c>
      <c r="L78" s="18">
        <v>3.9009999999999998</v>
      </c>
      <c r="M78" s="18">
        <v>4.4210000000000003</v>
      </c>
      <c r="O78" s="18">
        <v>3.6829999999999998</v>
      </c>
      <c r="P78" s="18">
        <v>4.444</v>
      </c>
      <c r="Q78" s="18">
        <v>6.6639999999999997</v>
      </c>
      <c r="S78" s="19">
        <v>0.88873286423317577</v>
      </c>
      <c r="T78" s="19">
        <v>0.93316245539294218</v>
      </c>
      <c r="U78" s="19">
        <v>0.91674969705633336</v>
      </c>
      <c r="W78" s="18">
        <v>4.5717328642331756</v>
      </c>
      <c r="X78" s="18">
        <v>5.3771624553929422</v>
      </c>
      <c r="Y78" s="18">
        <v>7.5807496970563335</v>
      </c>
      <c r="AA78" s="22">
        <f t="shared" si="17"/>
        <v>2.2806021765047983E-2</v>
      </c>
      <c r="AB78" s="22">
        <f t="shared" si="18"/>
        <v>0.16945629558321948</v>
      </c>
      <c r="AC78" s="22">
        <f t="shared" si="19"/>
        <v>0.52906449157773183</v>
      </c>
      <c r="AD78" s="20"/>
      <c r="AE78" s="22">
        <f t="shared" si="14"/>
        <v>-4.848760424524886E-2</v>
      </c>
      <c r="AF78" s="22">
        <f t="shared" si="15"/>
        <v>0.13919507818508078</v>
      </c>
      <c r="AG78" s="22">
        <f t="shared" si="16"/>
        <v>0.50735127799140445</v>
      </c>
      <c r="AI78" s="18">
        <v>0.49783277879345339</v>
      </c>
      <c r="AJ78" s="18">
        <f t="shared" si="8"/>
        <v>0</v>
      </c>
      <c r="AL78" s="18">
        <f t="shared" si="9"/>
        <v>4.9577697597531039</v>
      </c>
      <c r="AM78" s="22">
        <f t="shared" si="10"/>
        <v>-0.52906449157773183</v>
      </c>
      <c r="AO78" s="32">
        <v>35772</v>
      </c>
      <c r="AP78" s="34" t="s">
        <v>732</v>
      </c>
      <c r="AQ78" s="34" t="s">
        <v>746</v>
      </c>
    </row>
    <row r="79" spans="4:43" x14ac:dyDescent="0.45">
      <c r="D79" s="17" t="s">
        <v>118</v>
      </c>
      <c r="E79" s="17" t="s">
        <v>119</v>
      </c>
      <c r="G79" s="18">
        <v>7.1156001645797842</v>
      </c>
      <c r="H79" s="18">
        <v>7.4444996418528371</v>
      </c>
      <c r="I79" s="18">
        <v>7.9244464550737446</v>
      </c>
      <c r="K79" s="18">
        <v>0</v>
      </c>
      <c r="L79" s="18">
        <v>8.7648399999999995</v>
      </c>
      <c r="M79" s="18">
        <v>5.952</v>
      </c>
      <c r="O79" s="18">
        <v>6.0750000000000002</v>
      </c>
      <c r="P79" s="18">
        <v>6.97</v>
      </c>
      <c r="Q79" s="18">
        <v>7.1159999999999997</v>
      </c>
      <c r="S79" s="19">
        <v>1.4148005082177175</v>
      </c>
      <c r="T79" s="19">
        <v>1.5108578628973606</v>
      </c>
      <c r="U79" s="19">
        <v>1.465322965580752</v>
      </c>
      <c r="W79" s="18">
        <v>7.4898005082177175</v>
      </c>
      <c r="X79" s="18">
        <v>8.480857862897361</v>
      </c>
      <c r="Y79" s="18">
        <v>8.5813229655807515</v>
      </c>
      <c r="AA79" s="22">
        <f t="shared" si="17"/>
        <v>5.2588725474013748E-2</v>
      </c>
      <c r="AB79" s="22">
        <f t="shared" si="18"/>
        <v>0.13921126615657786</v>
      </c>
      <c r="AC79" s="22">
        <f t="shared" si="19"/>
        <v>8.2892415795986857E-2</v>
      </c>
      <c r="AD79" s="20"/>
      <c r="AE79" s="22" t="str">
        <f t="shared" si="14"/>
        <v>-</v>
      </c>
      <c r="AF79" s="22">
        <f t="shared" si="15"/>
        <v>-0.20477726918004205</v>
      </c>
      <c r="AG79" s="22">
        <f t="shared" si="16"/>
        <v>0.19556451612903222</v>
      </c>
      <c r="AI79" s="18">
        <v>0.78622418563377572</v>
      </c>
      <c r="AJ79" s="18">
        <f t="shared" si="8"/>
        <v>0</v>
      </c>
      <c r="AL79" s="18">
        <f t="shared" si="9"/>
        <v>7.9244464550737446</v>
      </c>
      <c r="AM79" s="22">
        <f t="shared" si="10"/>
        <v>-8.2892415795986857E-2</v>
      </c>
      <c r="AO79" s="32">
        <v>35483</v>
      </c>
      <c r="AP79" s="34" t="s">
        <v>731</v>
      </c>
      <c r="AQ79" s="34" t="s">
        <v>731</v>
      </c>
    </row>
    <row r="80" spans="4:43" x14ac:dyDescent="0.45">
      <c r="D80" s="17" t="s">
        <v>120</v>
      </c>
      <c r="E80" s="17" t="s">
        <v>121</v>
      </c>
      <c r="G80" s="18">
        <v>2.626159518037523</v>
      </c>
      <c r="H80" s="18">
        <v>2.8302618692551524</v>
      </c>
      <c r="I80" s="18">
        <v>3.547825600977971</v>
      </c>
      <c r="K80" s="18">
        <v>2.734</v>
      </c>
      <c r="L80" s="18">
        <v>2.774</v>
      </c>
      <c r="M80" s="18">
        <v>4.5049999999999999</v>
      </c>
      <c r="O80" s="18">
        <v>3.2240000000000002</v>
      </c>
      <c r="P80" s="18">
        <v>4.29</v>
      </c>
      <c r="Q80" s="18">
        <v>4.032</v>
      </c>
      <c r="S80" s="19">
        <v>0.52216141082172562</v>
      </c>
      <c r="T80" s="19">
        <v>0.57440037678052158</v>
      </c>
      <c r="U80" s="19">
        <v>0.65603450795731011</v>
      </c>
      <c r="W80" s="18">
        <v>3.7461614108217254</v>
      </c>
      <c r="X80" s="18">
        <v>4.8644003767805213</v>
      </c>
      <c r="Y80" s="18">
        <v>4.68803450795731</v>
      </c>
      <c r="AA80" s="22">
        <f t="shared" si="17"/>
        <v>0.42647900292864066</v>
      </c>
      <c r="AB80" s="22">
        <f t="shared" si="18"/>
        <v>0.7187103531379937</v>
      </c>
      <c r="AC80" s="22">
        <f t="shared" si="19"/>
        <v>0.3213824565291587</v>
      </c>
      <c r="AD80" s="20"/>
      <c r="AE80" s="22">
        <f t="shared" si="14"/>
        <v>0.17922457937088523</v>
      </c>
      <c r="AF80" s="22">
        <f t="shared" si="15"/>
        <v>0.54650324441240083</v>
      </c>
      <c r="AG80" s="22">
        <f t="shared" si="16"/>
        <v>-0.10499445061043282</v>
      </c>
      <c r="AI80" s="18">
        <v>0.35666124938685584</v>
      </c>
      <c r="AJ80" s="18">
        <f t="shared" si="8"/>
        <v>0</v>
      </c>
      <c r="AL80" s="18">
        <f t="shared" si="9"/>
        <v>3.547825600977971</v>
      </c>
      <c r="AM80" s="22">
        <f t="shared" si="10"/>
        <v>-0.3213824565291587</v>
      </c>
      <c r="AO80" s="32">
        <v>20440</v>
      </c>
      <c r="AP80" s="34" t="s">
        <v>738</v>
      </c>
      <c r="AQ80" s="34" t="s">
        <v>752</v>
      </c>
    </row>
    <row r="81" spans="4:43" x14ac:dyDescent="0.45">
      <c r="D81" s="17" t="s">
        <v>122</v>
      </c>
      <c r="E81" s="17" t="s">
        <v>123</v>
      </c>
      <c r="G81" s="18">
        <v>5.6613206636181514</v>
      </c>
      <c r="H81" s="18">
        <v>5.3846710892527376</v>
      </c>
      <c r="I81" s="18">
        <v>6.1990807693136105</v>
      </c>
      <c r="K81" s="18">
        <v>4.9139999999999997</v>
      </c>
      <c r="L81" s="18">
        <v>5.0709999999999997</v>
      </c>
      <c r="M81" s="18">
        <v>0.57999999999999996</v>
      </c>
      <c r="O81" s="18">
        <v>5.2039999999999997</v>
      </c>
      <c r="P81" s="18">
        <v>0.61499999999999999</v>
      </c>
      <c r="Q81" s="18">
        <v>6.6840000000000002</v>
      </c>
      <c r="S81" s="19">
        <v>1.1256449444617493</v>
      </c>
      <c r="T81" s="19">
        <v>1.0928165821348315</v>
      </c>
      <c r="U81" s="19">
        <v>1.1462826417294147</v>
      </c>
      <c r="W81" s="18">
        <v>6.3296449444617489</v>
      </c>
      <c r="X81" s="18">
        <v>1.7078165821348315</v>
      </c>
      <c r="Y81" s="18">
        <v>7.8302826417294149</v>
      </c>
      <c r="AA81" s="22">
        <f t="shared" si="17"/>
        <v>0.1180509496906807</v>
      </c>
      <c r="AB81" s="22">
        <f t="shared" si="18"/>
        <v>-0.68283734441209198</v>
      </c>
      <c r="AC81" s="22">
        <f t="shared" si="19"/>
        <v>0.2631360895458083</v>
      </c>
      <c r="AD81" s="20"/>
      <c r="AE81" s="22">
        <f t="shared" si="14"/>
        <v>5.9015059015059025E-2</v>
      </c>
      <c r="AF81" s="22">
        <f t="shared" si="15"/>
        <v>-0.87872214553342531</v>
      </c>
      <c r="AG81" s="22" t="str">
        <f t="shared" si="16"/>
        <v>-</v>
      </c>
      <c r="AI81" s="18">
        <v>0.59223629515084353</v>
      </c>
      <c r="AJ81" s="18">
        <f t="shared" si="8"/>
        <v>0</v>
      </c>
      <c r="AL81" s="18">
        <f t="shared" si="9"/>
        <v>6.1990807693136105</v>
      </c>
      <c r="AM81" s="22">
        <f t="shared" si="10"/>
        <v>-0.2631360895458083</v>
      </c>
      <c r="AO81" s="32">
        <v>24931</v>
      </c>
      <c r="AP81" s="34" t="s">
        <v>738</v>
      </c>
      <c r="AQ81" s="34" t="s">
        <v>759</v>
      </c>
    </row>
    <row r="82" spans="4:43" x14ac:dyDescent="0.45">
      <c r="D82" s="17" t="s">
        <v>124</v>
      </c>
      <c r="E82" s="17" t="s">
        <v>125</v>
      </c>
      <c r="G82" s="18">
        <v>5.0810349561749089</v>
      </c>
      <c r="H82" s="18">
        <v>5.3752912350585644</v>
      </c>
      <c r="I82" s="18">
        <v>6.1208076568284406</v>
      </c>
      <c r="K82" s="18">
        <v>4.1909999999999998</v>
      </c>
      <c r="L82" s="18">
        <v>4.3600000000000003</v>
      </c>
      <c r="M82" s="18">
        <v>4.9009999999999998</v>
      </c>
      <c r="O82" s="18">
        <v>4.7839999999999998</v>
      </c>
      <c r="P82" s="18">
        <v>6.4980000000000002</v>
      </c>
      <c r="Q82" s="18">
        <v>6.2729999999999997</v>
      </c>
      <c r="S82" s="19">
        <v>1.0102662701667948</v>
      </c>
      <c r="T82" s="19">
        <v>1.0909129449336923</v>
      </c>
      <c r="U82" s="19">
        <v>1.1318090264476093</v>
      </c>
      <c r="W82" s="18">
        <v>5.7942662701667951</v>
      </c>
      <c r="X82" s="18">
        <v>7.5889129449336927</v>
      </c>
      <c r="Y82" s="18">
        <v>7.4048090264476096</v>
      </c>
      <c r="AA82" s="22">
        <f t="shared" si="17"/>
        <v>0.14037126690598861</v>
      </c>
      <c r="AB82" s="22">
        <f t="shared" si="18"/>
        <v>0.41181428374289947</v>
      </c>
      <c r="AC82" s="22">
        <f t="shared" si="19"/>
        <v>0.20977646114834583</v>
      </c>
      <c r="AD82" s="20"/>
      <c r="AE82" s="22">
        <f t="shared" si="14"/>
        <v>0.1414936769267478</v>
      </c>
      <c r="AF82" s="22">
        <f t="shared" si="15"/>
        <v>0.49036697247706418</v>
      </c>
      <c r="AG82" s="22">
        <f t="shared" si="16"/>
        <v>0.27994286880228525</v>
      </c>
      <c r="AI82" s="18">
        <v>0.64475942790849583</v>
      </c>
      <c r="AJ82" s="18">
        <f t="shared" si="8"/>
        <v>0</v>
      </c>
      <c r="AL82" s="18">
        <f t="shared" si="9"/>
        <v>6.1208076568284406</v>
      </c>
      <c r="AM82" s="22">
        <f t="shared" si="10"/>
        <v>-0.20977646114834583</v>
      </c>
      <c r="AO82" s="32">
        <v>28555</v>
      </c>
      <c r="AP82" s="34" t="s">
        <v>733</v>
      </c>
      <c r="AQ82" s="34" t="s">
        <v>765</v>
      </c>
    </row>
    <row r="83" spans="4:43" x14ac:dyDescent="0.45">
      <c r="D83" s="17" t="s">
        <v>126</v>
      </c>
      <c r="E83" s="17" t="s">
        <v>127</v>
      </c>
      <c r="G83" s="18">
        <v>4.6030998215434735</v>
      </c>
      <c r="H83" s="18">
        <v>4.7260057438396288</v>
      </c>
      <c r="I83" s="18">
        <v>5.3469855975549416</v>
      </c>
      <c r="K83" s="18">
        <v>3.9721199999999999</v>
      </c>
      <c r="L83" s="18">
        <v>4.5256800000000004</v>
      </c>
      <c r="M83" s="18">
        <v>5.3696000000000002</v>
      </c>
      <c r="O83" s="18">
        <v>5.6085200000000004</v>
      </c>
      <c r="P83" s="18">
        <v>6.0545600000000004</v>
      </c>
      <c r="Q83" s="18">
        <v>6.9965600000000006</v>
      </c>
      <c r="S83" s="19">
        <v>0.91523804264811293</v>
      </c>
      <c r="T83" s="19">
        <v>0.95914074574406993</v>
      </c>
      <c r="U83" s="19">
        <v>0.98872026420347159</v>
      </c>
      <c r="W83" s="18">
        <v>6.5237580426481134</v>
      </c>
      <c r="X83" s="18">
        <v>7.0137007457440701</v>
      </c>
      <c r="Y83" s="18">
        <v>7.9852802642034719</v>
      </c>
      <c r="AA83" s="22">
        <f t="shared" si="17"/>
        <v>0.41725321969242468</v>
      </c>
      <c r="AB83" s="22">
        <f t="shared" si="18"/>
        <v>0.48406521826311</v>
      </c>
      <c r="AC83" s="22">
        <f t="shared" si="19"/>
        <v>0.49341720087201357</v>
      </c>
      <c r="AD83" s="20"/>
      <c r="AE83" s="22">
        <f t="shared" si="14"/>
        <v>0.41197144094337546</v>
      </c>
      <c r="AF83" s="22">
        <f t="shared" si="15"/>
        <v>0.33782326633787629</v>
      </c>
      <c r="AG83" s="22">
        <f t="shared" si="16"/>
        <v>0.30299463647199054</v>
      </c>
      <c r="AI83" s="18">
        <v>0.5075097677973609</v>
      </c>
      <c r="AJ83" s="18">
        <f t="shared" si="8"/>
        <v>0</v>
      </c>
      <c r="AL83" s="18">
        <f t="shared" si="9"/>
        <v>5.3469855975549416</v>
      </c>
      <c r="AM83" s="22">
        <f t="shared" si="10"/>
        <v>-0.49341720087201357</v>
      </c>
      <c r="AO83" s="32">
        <v>28499</v>
      </c>
      <c r="AP83" s="34" t="s">
        <v>736</v>
      </c>
      <c r="AQ83" s="34" t="s">
        <v>766</v>
      </c>
    </row>
    <row r="84" spans="4:43" x14ac:dyDescent="0.45">
      <c r="D84" s="17" t="s">
        <v>128</v>
      </c>
      <c r="E84" s="17" t="s">
        <v>129</v>
      </c>
      <c r="G84" s="18">
        <v>4.6427543118776819</v>
      </c>
      <c r="H84" s="18">
        <v>5.0696118544431652</v>
      </c>
      <c r="I84" s="18">
        <v>5.7558021776001311</v>
      </c>
      <c r="K84" s="18">
        <v>4.5670000000000002</v>
      </c>
      <c r="L84" s="18">
        <v>4.9989999999999997</v>
      </c>
      <c r="M84" s="18">
        <v>4.8559999999999999</v>
      </c>
      <c r="O84" s="18">
        <v>6.8810000000000002</v>
      </c>
      <c r="P84" s="18">
        <v>6.0410000000000004</v>
      </c>
      <c r="Q84" s="18">
        <v>6.4459999999999997</v>
      </c>
      <c r="S84" s="19">
        <v>0.92312257687998622</v>
      </c>
      <c r="T84" s="19">
        <v>1.0288754517579353</v>
      </c>
      <c r="U84" s="19">
        <v>1.0643152381674699</v>
      </c>
      <c r="W84" s="18">
        <v>7.804122576879986</v>
      </c>
      <c r="X84" s="18">
        <v>7.0698754517579356</v>
      </c>
      <c r="Y84" s="18">
        <v>7.51031523816747</v>
      </c>
      <c r="AA84" s="22">
        <f t="shared" si="17"/>
        <v>0.68092516912094436</v>
      </c>
      <c r="AB84" s="22">
        <f t="shared" si="18"/>
        <v>0.39455951554982999</v>
      </c>
      <c r="AC84" s="22">
        <f t="shared" si="19"/>
        <v>0.30482511497622028</v>
      </c>
      <c r="AD84" s="20"/>
      <c r="AE84" s="22">
        <f t="shared" si="14"/>
        <v>0.50667834464637618</v>
      </c>
      <c r="AF84" s="22">
        <f t="shared" si="15"/>
        <v>0.20844168833766769</v>
      </c>
      <c r="AG84" s="22">
        <f t="shared" si="16"/>
        <v>0.32742998352553537</v>
      </c>
      <c r="AI84" s="18">
        <v>0.49462002418267564</v>
      </c>
      <c r="AJ84" s="18">
        <f t="shared" ref="AJ84:AJ147" si="20">$AJ$18*AI84/$AI$18</f>
        <v>0</v>
      </c>
      <c r="AL84" s="18">
        <f t="shared" ref="AL84:AL147" si="21">I84+AJ84</f>
        <v>5.7558021776001311</v>
      </c>
      <c r="AM84" s="22">
        <f t="shared" ref="AM84:AM147" si="22">(AL84-Y84)/AL84</f>
        <v>-0.30482511497622028</v>
      </c>
      <c r="AO84" s="32">
        <v>18923</v>
      </c>
      <c r="AP84" s="34" t="s">
        <v>734</v>
      </c>
      <c r="AQ84" s="34" t="s">
        <v>743</v>
      </c>
    </row>
    <row r="85" spans="4:43" x14ac:dyDescent="0.45">
      <c r="D85" s="17" t="s">
        <v>130</v>
      </c>
      <c r="E85" s="17" t="s">
        <v>131</v>
      </c>
      <c r="G85" s="18">
        <v>18.184413158012045</v>
      </c>
      <c r="H85" s="18">
        <v>18.532495563341023</v>
      </c>
      <c r="I85" s="18">
        <v>21.371766325965481</v>
      </c>
      <c r="K85" s="18">
        <v>2.62</v>
      </c>
      <c r="L85" s="18">
        <v>15.621</v>
      </c>
      <c r="M85" s="18">
        <v>21.701000000000001</v>
      </c>
      <c r="O85" s="18">
        <v>18.222999999999999</v>
      </c>
      <c r="P85" s="18">
        <v>20.446000000000002</v>
      </c>
      <c r="Q85" s="18">
        <v>25.695</v>
      </c>
      <c r="S85" s="19">
        <v>3.6156215052192624</v>
      </c>
      <c r="T85" s="19">
        <v>3.7611616613652505</v>
      </c>
      <c r="U85" s="19">
        <v>3.9518899130691598</v>
      </c>
      <c r="W85" s="18">
        <v>21.838621505219265</v>
      </c>
      <c r="X85" s="18">
        <v>24.207161661365252</v>
      </c>
      <c r="Y85" s="18">
        <v>29.64688991306916</v>
      </c>
      <c r="AA85" s="22">
        <f t="shared" si="17"/>
        <v>0.20095277837421865</v>
      </c>
      <c r="AB85" s="22">
        <f t="shared" si="18"/>
        <v>0.30620086100272642</v>
      </c>
      <c r="AC85" s="22">
        <f t="shared" si="19"/>
        <v>0.38719886138048748</v>
      </c>
      <c r="AD85" s="20"/>
      <c r="AE85" s="22" t="str">
        <f t="shared" ref="AE85:AE148" si="23">IFERROR(IF((O85-K85)/K85&gt;3,"-",(O85-K85)/K85),"-")</f>
        <v>-</v>
      </c>
      <c r="AF85" s="22">
        <f t="shared" ref="AF85:AF148" si="24">IFERROR(IF((P85-L85)/L85&gt;3,"-",(P85-L85)/L85),"-")</f>
        <v>0.30887907304269901</v>
      </c>
      <c r="AG85" s="22">
        <f t="shared" ref="AG85:AG148" si="25">IFERROR(IF((Q85-M85)/M85&gt;3,"-",(Q85-M85)/M85),"-")</f>
        <v>0.18404681811898069</v>
      </c>
      <c r="AI85" s="18">
        <v>2.1460078675956806</v>
      </c>
      <c r="AJ85" s="18">
        <f t="shared" si="20"/>
        <v>0</v>
      </c>
      <c r="AL85" s="18">
        <f t="shared" si="21"/>
        <v>21.371766325965481</v>
      </c>
      <c r="AM85" s="22">
        <f t="shared" si="22"/>
        <v>-0.38719886138048748</v>
      </c>
      <c r="AO85" s="32">
        <v>103163</v>
      </c>
      <c r="AP85" s="34" t="s">
        <v>735</v>
      </c>
      <c r="AQ85" s="34" t="s">
        <v>767</v>
      </c>
    </row>
    <row r="86" spans="4:43" x14ac:dyDescent="0.45">
      <c r="D86" s="17" t="s">
        <v>132</v>
      </c>
      <c r="E86" s="17" t="s">
        <v>133</v>
      </c>
      <c r="G86" s="18">
        <v>7.5561840544148042</v>
      </c>
      <c r="H86" s="18">
        <v>8.072410927150246</v>
      </c>
      <c r="I86" s="18">
        <v>8.3213587167310195</v>
      </c>
      <c r="K86" s="18">
        <v>6.734</v>
      </c>
      <c r="L86" s="18">
        <v>7.2042799999999998</v>
      </c>
      <c r="M86" s="18">
        <v>7.06548</v>
      </c>
      <c r="O86" s="18">
        <v>7.7779999999999996</v>
      </c>
      <c r="P86" s="18">
        <v>8.3030000000000008</v>
      </c>
      <c r="Q86" s="18">
        <v>8.909279999999999</v>
      </c>
      <c r="S86" s="19">
        <v>1.5024021576687359</v>
      </c>
      <c r="T86" s="19">
        <v>1.638292176583144</v>
      </c>
      <c r="U86" s="19">
        <v>1.5387166916440558</v>
      </c>
      <c r="W86" s="18">
        <v>9.2804021576687354</v>
      </c>
      <c r="X86" s="18">
        <v>9.9412921765831435</v>
      </c>
      <c r="Y86" s="18">
        <v>10.447996691644056</v>
      </c>
      <c r="AA86" s="22">
        <f t="shared" si="17"/>
        <v>0.2281863558162712</v>
      </c>
      <c r="AB86" s="22">
        <f t="shared" si="18"/>
        <v>0.23151463253031609</v>
      </c>
      <c r="AC86" s="22">
        <f t="shared" si="19"/>
        <v>0.255563790398459</v>
      </c>
      <c r="AD86" s="20"/>
      <c r="AE86" s="22">
        <f t="shared" si="23"/>
        <v>0.15503415503415496</v>
      </c>
      <c r="AF86" s="22">
        <f t="shared" si="24"/>
        <v>0.15250934166911906</v>
      </c>
      <c r="AG86" s="22">
        <f t="shared" si="25"/>
        <v>0.26095891574245472</v>
      </c>
      <c r="AI86" s="18">
        <v>0.6414224207194188</v>
      </c>
      <c r="AJ86" s="18">
        <f t="shared" si="20"/>
        <v>0</v>
      </c>
      <c r="AL86" s="18">
        <f t="shared" si="21"/>
        <v>8.3213587167310195</v>
      </c>
      <c r="AM86" s="22">
        <f t="shared" si="22"/>
        <v>-0.255563790398459</v>
      </c>
      <c r="AO86" s="32">
        <v>32362</v>
      </c>
      <c r="AP86" s="34" t="s">
        <v>738</v>
      </c>
      <c r="AQ86" s="34" t="s">
        <v>752</v>
      </c>
    </row>
    <row r="87" spans="4:43" x14ac:dyDescent="0.45">
      <c r="D87" s="17" t="s">
        <v>134</v>
      </c>
      <c r="E87" s="17" t="s">
        <v>135</v>
      </c>
      <c r="G87" s="18">
        <v>25.28593503890005</v>
      </c>
      <c r="H87" s="18">
        <v>26.223821346125224</v>
      </c>
      <c r="I87" s="18">
        <v>28.999335854918669</v>
      </c>
      <c r="K87" s="18">
        <v>22.225960000000001</v>
      </c>
      <c r="L87" s="18">
        <v>23.630680000000002</v>
      </c>
      <c r="M87" s="18">
        <v>25.22824</v>
      </c>
      <c r="O87" s="18">
        <v>24.492360000000001</v>
      </c>
      <c r="P87" s="18">
        <v>22.884559999999997</v>
      </c>
      <c r="Q87" s="18">
        <v>24.087919999999997</v>
      </c>
      <c r="S87" s="19">
        <v>5.0276228169586412</v>
      </c>
      <c r="T87" s="19">
        <v>5.3221127788445877</v>
      </c>
      <c r="U87" s="19">
        <v>5.3623168578033145</v>
      </c>
      <c r="W87" s="18">
        <v>29.519982816958638</v>
      </c>
      <c r="X87" s="18">
        <v>28.206672778844585</v>
      </c>
      <c r="Y87" s="18">
        <v>29.450236857803311</v>
      </c>
      <c r="AA87" s="22">
        <f t="shared" si="17"/>
        <v>0.16744675534224468</v>
      </c>
      <c r="AB87" s="22">
        <f t="shared" si="18"/>
        <v>7.5612604530359298E-2</v>
      </c>
      <c r="AC87" s="22">
        <f t="shared" si="19"/>
        <v>1.5548666532932447E-2</v>
      </c>
      <c r="AD87" s="20"/>
      <c r="AE87" s="22">
        <f t="shared" si="23"/>
        <v>0.10197084850328178</v>
      </c>
      <c r="AF87" s="22">
        <f t="shared" si="24"/>
        <v>-3.1574207767190984E-2</v>
      </c>
      <c r="AG87" s="22">
        <f t="shared" si="25"/>
        <v>-4.5200140794601711E-2</v>
      </c>
      <c r="AI87" s="18">
        <v>2.9094902671727665</v>
      </c>
      <c r="AJ87" s="18">
        <f t="shared" si="20"/>
        <v>0</v>
      </c>
      <c r="AL87" s="18">
        <f t="shared" si="21"/>
        <v>28.999335854918669</v>
      </c>
      <c r="AM87" s="22">
        <f t="shared" si="22"/>
        <v>-1.5548666532932447E-2</v>
      </c>
      <c r="AO87" s="32">
        <v>99957</v>
      </c>
      <c r="AP87" s="34" t="s">
        <v>736</v>
      </c>
      <c r="AQ87" s="34" t="s">
        <v>766</v>
      </c>
    </row>
    <row r="88" spans="4:43" x14ac:dyDescent="0.45">
      <c r="D88" s="17" t="s">
        <v>136</v>
      </c>
      <c r="E88" s="17" t="s">
        <v>137</v>
      </c>
      <c r="G88" s="18">
        <v>4.4864031668626714</v>
      </c>
      <c r="H88" s="18">
        <v>4.7491984192040757</v>
      </c>
      <c r="I88" s="18">
        <v>5.7242718241383823</v>
      </c>
      <c r="K88" s="18">
        <v>1.5229999999999999</v>
      </c>
      <c r="L88" s="18">
        <v>7.5799599999999998</v>
      </c>
      <c r="M88" s="18">
        <v>5.5119999999999996</v>
      </c>
      <c r="O88" s="18">
        <v>-1.10392</v>
      </c>
      <c r="P88" s="18">
        <v>1.4147200000000002</v>
      </c>
      <c r="Q88" s="18">
        <v>7.0547599999999999</v>
      </c>
      <c r="S88" s="19">
        <v>0.89203515286636859</v>
      </c>
      <c r="T88" s="19">
        <v>0.9638476888056291</v>
      </c>
      <c r="U88" s="19">
        <v>1.0584849065093138</v>
      </c>
      <c r="W88" s="18">
        <v>-0.21188484713363154</v>
      </c>
      <c r="X88" s="18">
        <v>2.3785676888056297</v>
      </c>
      <c r="Y88" s="18">
        <v>8.1132449065093137</v>
      </c>
      <c r="AA88" s="22">
        <f t="shared" ref="AA88:AA151" si="26">(W88-G88)/G88</f>
        <v>-1.0472282225321718</v>
      </c>
      <c r="AB88" s="22">
        <f t="shared" ref="AB88:AB151" si="27">(X88-H88)/H88</f>
        <v>-0.49916438968152083</v>
      </c>
      <c r="AC88" s="22">
        <f t="shared" ref="AC88:AC151" si="28">(Y88-I88)/I88</f>
        <v>0.4173409572021014</v>
      </c>
      <c r="AD88" s="20"/>
      <c r="AE88" s="22">
        <f t="shared" si="23"/>
        <v>-1.7248325673013791</v>
      </c>
      <c r="AF88" s="22">
        <f t="shared" si="24"/>
        <v>-0.81336049266750743</v>
      </c>
      <c r="AG88" s="22">
        <f t="shared" si="25"/>
        <v>0.2798911465892599</v>
      </c>
      <c r="AI88" s="18">
        <v>0.55178246181005486</v>
      </c>
      <c r="AJ88" s="18">
        <f t="shared" si="20"/>
        <v>0</v>
      </c>
      <c r="AL88" s="18">
        <f t="shared" si="21"/>
        <v>5.7242718241383823</v>
      </c>
      <c r="AM88" s="22">
        <f t="shared" si="22"/>
        <v>-0.4173409572021014</v>
      </c>
      <c r="AO88" s="32">
        <v>29196</v>
      </c>
      <c r="AP88" s="34" t="s">
        <v>732</v>
      </c>
      <c r="AQ88" s="34" t="s">
        <v>741</v>
      </c>
    </row>
    <row r="89" spans="4:43" x14ac:dyDescent="0.45">
      <c r="D89" s="17" t="s">
        <v>138</v>
      </c>
      <c r="E89" s="17" t="s">
        <v>139</v>
      </c>
      <c r="G89" s="18">
        <v>4.352131445391989</v>
      </c>
      <c r="H89" s="18">
        <v>4.7263988147886362</v>
      </c>
      <c r="I89" s="18">
        <v>5.145246060004073</v>
      </c>
      <c r="K89" s="18">
        <v>2.4529999999999998</v>
      </c>
      <c r="L89" s="18">
        <v>3.1459999999999999</v>
      </c>
      <c r="M89" s="18">
        <v>5.24</v>
      </c>
      <c r="O89" s="18">
        <v>3.9359999999999999</v>
      </c>
      <c r="P89" s="18">
        <v>5.7850000000000001</v>
      </c>
      <c r="Q89" s="18">
        <v>6.4989999999999997</v>
      </c>
      <c r="S89" s="19">
        <v>0.86533779840825631</v>
      </c>
      <c r="T89" s="19">
        <v>0.95922051931684926</v>
      </c>
      <c r="U89" s="19">
        <v>0.95141626081158071</v>
      </c>
      <c r="W89" s="18">
        <v>4.8013377984082561</v>
      </c>
      <c r="X89" s="18">
        <v>6.7442205193168494</v>
      </c>
      <c r="Y89" s="18">
        <v>7.45041626081158</v>
      </c>
      <c r="AA89" s="22">
        <f t="shared" si="26"/>
        <v>0.10321525410081171</v>
      </c>
      <c r="AB89" s="22">
        <f t="shared" si="27"/>
        <v>0.42692582314775523</v>
      </c>
      <c r="AC89" s="22">
        <f t="shared" si="28"/>
        <v>0.44801942879398116</v>
      </c>
      <c r="AD89" s="20"/>
      <c r="AE89" s="22">
        <f t="shared" si="23"/>
        <v>0.6045658377496943</v>
      </c>
      <c r="AF89" s="22">
        <f t="shared" si="24"/>
        <v>0.83884297520661166</v>
      </c>
      <c r="AG89" s="22">
        <f t="shared" si="25"/>
        <v>0.24026717557251898</v>
      </c>
      <c r="AI89" s="18">
        <v>0.4043002251467358</v>
      </c>
      <c r="AJ89" s="18">
        <f t="shared" si="20"/>
        <v>0</v>
      </c>
      <c r="AL89" s="18">
        <f t="shared" si="21"/>
        <v>5.145246060004073</v>
      </c>
      <c r="AM89" s="22">
        <f t="shared" si="22"/>
        <v>-0.44801942879398116</v>
      </c>
      <c r="AO89" s="32">
        <v>26350</v>
      </c>
      <c r="AP89" s="34" t="s">
        <v>736</v>
      </c>
      <c r="AQ89" s="34" t="s">
        <v>747</v>
      </c>
    </row>
    <row r="90" spans="4:43" x14ac:dyDescent="0.45">
      <c r="D90" s="17" t="s">
        <v>140</v>
      </c>
      <c r="E90" s="17" t="s">
        <v>141</v>
      </c>
      <c r="G90" s="18">
        <v>3.0605658430781881</v>
      </c>
      <c r="H90" s="18">
        <v>3.0428211977517199</v>
      </c>
      <c r="I90" s="18">
        <v>3.0308054898364025</v>
      </c>
      <c r="K90" s="18">
        <v>3.0298000000000003</v>
      </c>
      <c r="L90" s="18">
        <v>2.8410000000000002</v>
      </c>
      <c r="M90" s="18">
        <v>2.8779599999999999</v>
      </c>
      <c r="O90" s="18">
        <v>3.1428000000000003</v>
      </c>
      <c r="P90" s="18">
        <v>3.5270000000000001</v>
      </c>
      <c r="Q90" s="18">
        <v>3.7179600000000002</v>
      </c>
      <c r="S90" s="19">
        <v>0.60853477009223211</v>
      </c>
      <c r="T90" s="19">
        <v>0.6175391971500922</v>
      </c>
      <c r="U90" s="19">
        <v>0.5604314337466455</v>
      </c>
      <c r="W90" s="18">
        <v>3.7513347700922322</v>
      </c>
      <c r="X90" s="18">
        <v>4.1445391971500918</v>
      </c>
      <c r="Y90" s="18">
        <v>4.2783914337466458</v>
      </c>
      <c r="AA90" s="22">
        <f t="shared" si="26"/>
        <v>0.22569974391379136</v>
      </c>
      <c r="AB90" s="22">
        <f t="shared" si="27"/>
        <v>0.36207122528672059</v>
      </c>
      <c r="AC90" s="22">
        <f t="shared" si="28"/>
        <v>0.41163510759563315</v>
      </c>
      <c r="AD90" s="20"/>
      <c r="AE90" s="22">
        <f t="shared" si="23"/>
        <v>3.729619116773384E-2</v>
      </c>
      <c r="AF90" s="22">
        <f t="shared" si="24"/>
        <v>0.24146427314325938</v>
      </c>
      <c r="AG90" s="22">
        <f t="shared" si="25"/>
        <v>0.29187341033231884</v>
      </c>
      <c r="AI90" s="18">
        <v>0.31864896673084953</v>
      </c>
      <c r="AJ90" s="18">
        <f t="shared" si="20"/>
        <v>0</v>
      </c>
      <c r="AL90" s="18">
        <f t="shared" si="21"/>
        <v>3.0308054898364025</v>
      </c>
      <c r="AM90" s="22">
        <f t="shared" si="22"/>
        <v>-0.41163510759563315</v>
      </c>
      <c r="AO90" s="32">
        <v>11148</v>
      </c>
      <c r="AP90" s="34" t="s">
        <v>733</v>
      </c>
      <c r="AQ90" s="34" t="s">
        <v>35</v>
      </c>
    </row>
    <row r="91" spans="4:43" x14ac:dyDescent="0.45">
      <c r="D91" s="17" t="s">
        <v>142</v>
      </c>
      <c r="E91" s="17" t="s">
        <v>143</v>
      </c>
      <c r="G91" s="18">
        <v>14.02883224778283</v>
      </c>
      <c r="H91" s="18">
        <v>14.1620179782474</v>
      </c>
      <c r="I91" s="18">
        <v>16.176637580544131</v>
      </c>
      <c r="K91" s="18">
        <v>13.092000000000001</v>
      </c>
      <c r="L91" s="18">
        <v>12.832000000000001</v>
      </c>
      <c r="M91" s="18">
        <v>13.52</v>
      </c>
      <c r="O91" s="18">
        <v>16.946400000000001</v>
      </c>
      <c r="P91" s="18">
        <v>19.088720000000002</v>
      </c>
      <c r="Q91" s="18">
        <v>19.0396</v>
      </c>
      <c r="S91" s="19">
        <v>2.7893640079250277</v>
      </c>
      <c r="T91" s="19">
        <v>2.8741751959576272</v>
      </c>
      <c r="U91" s="19">
        <v>2.9912497594669381</v>
      </c>
      <c r="W91" s="18">
        <v>19.735764007925031</v>
      </c>
      <c r="X91" s="18">
        <v>21.962895195957628</v>
      </c>
      <c r="Y91" s="18">
        <v>22.030849759466935</v>
      </c>
      <c r="AA91" s="22">
        <f t="shared" si="26"/>
        <v>0.40680019971328302</v>
      </c>
      <c r="AB91" s="22">
        <f t="shared" si="27"/>
        <v>0.55083090769212639</v>
      </c>
      <c r="AC91" s="22">
        <f t="shared" si="28"/>
        <v>0.3618930169990176</v>
      </c>
      <c r="AD91" s="20"/>
      <c r="AE91" s="22">
        <f t="shared" si="23"/>
        <v>0.29440879926672775</v>
      </c>
      <c r="AF91" s="22">
        <f t="shared" si="24"/>
        <v>0.48758728179551131</v>
      </c>
      <c r="AG91" s="22">
        <f t="shared" si="25"/>
        <v>0.40825443786982252</v>
      </c>
      <c r="AI91" s="18">
        <v>1.5494296703492749</v>
      </c>
      <c r="AJ91" s="18">
        <f t="shared" si="20"/>
        <v>0</v>
      </c>
      <c r="AL91" s="18">
        <f t="shared" si="21"/>
        <v>16.176637580544131</v>
      </c>
      <c r="AM91" s="22">
        <f t="shared" si="22"/>
        <v>-0.3618930169990176</v>
      </c>
      <c r="AO91" s="32">
        <v>57555</v>
      </c>
      <c r="AP91" s="34" t="s">
        <v>733</v>
      </c>
      <c r="AQ91" s="34" t="s">
        <v>742</v>
      </c>
    </row>
    <row r="92" spans="4:43" x14ac:dyDescent="0.45">
      <c r="D92" s="17" t="s">
        <v>144</v>
      </c>
      <c r="E92" s="17" t="s">
        <v>145</v>
      </c>
      <c r="G92" s="18">
        <v>4.0273556376028301</v>
      </c>
      <c r="H92" s="18">
        <v>3.6968638030323611</v>
      </c>
      <c r="I92" s="18">
        <v>4.5360848030647034</v>
      </c>
      <c r="K92" s="18">
        <v>4.4450799999999999</v>
      </c>
      <c r="L92" s="18">
        <v>3.9114800000000001</v>
      </c>
      <c r="M92" s="18">
        <v>3.8118000000000003</v>
      </c>
      <c r="O92" s="18">
        <v>4.3260800000000001</v>
      </c>
      <c r="P92" s="18">
        <v>6.2427999999999999</v>
      </c>
      <c r="Q92" s="18">
        <v>6.5178000000000003</v>
      </c>
      <c r="S92" s="19">
        <v>0.80076236312674642</v>
      </c>
      <c r="T92" s="19">
        <v>0.75027685050461501</v>
      </c>
      <c r="U92" s="19">
        <v>0.83877520952858742</v>
      </c>
      <c r="W92" s="18">
        <v>5.1268423631267463</v>
      </c>
      <c r="X92" s="18">
        <v>6.9930768505046155</v>
      </c>
      <c r="Y92" s="18">
        <v>7.3565752095285877</v>
      </c>
      <c r="AA92" s="22">
        <f t="shared" si="26"/>
        <v>0.27300462746775317</v>
      </c>
      <c r="AB92" s="22">
        <f t="shared" si="27"/>
        <v>0.8916241503862079</v>
      </c>
      <c r="AC92" s="22">
        <f t="shared" si="28"/>
        <v>0.62178961128731181</v>
      </c>
      <c r="AD92" s="20"/>
      <c r="AE92" s="22">
        <f t="shared" si="23"/>
        <v>-2.6771171722443639E-2</v>
      </c>
      <c r="AF92" s="22">
        <f t="shared" si="24"/>
        <v>0.59601992084837452</v>
      </c>
      <c r="AG92" s="22">
        <f t="shared" si="25"/>
        <v>0.70990083425153461</v>
      </c>
      <c r="AI92" s="18">
        <v>0.48070658560327789</v>
      </c>
      <c r="AJ92" s="18">
        <f t="shared" si="20"/>
        <v>0</v>
      </c>
      <c r="AL92" s="18">
        <f t="shared" si="21"/>
        <v>4.5360848030647034</v>
      </c>
      <c r="AM92" s="22">
        <f t="shared" si="22"/>
        <v>-0.62178961128731181</v>
      </c>
      <c r="AO92" s="32">
        <v>26051</v>
      </c>
      <c r="AP92" s="34" t="s">
        <v>738</v>
      </c>
      <c r="AQ92" s="34" t="s">
        <v>768</v>
      </c>
    </row>
    <row r="93" spans="4:43" x14ac:dyDescent="0.45">
      <c r="D93" s="17" t="s">
        <v>146</v>
      </c>
      <c r="E93" s="17" t="s">
        <v>147</v>
      </c>
      <c r="G93" s="18">
        <v>32.469128935141313</v>
      </c>
      <c r="H93" s="18">
        <v>31.324571368062028</v>
      </c>
      <c r="I93" s="18">
        <v>36.103078320045668</v>
      </c>
      <c r="K93" s="18">
        <v>22.998999999999999</v>
      </c>
      <c r="L93" s="18">
        <v>24.901</v>
      </c>
      <c r="M93" s="18">
        <v>27.913919999999997</v>
      </c>
      <c r="O93" s="18">
        <v>27.141999999999999</v>
      </c>
      <c r="P93" s="18">
        <v>29.255959999999998</v>
      </c>
      <c r="Q93" s="18">
        <v>34.286999999999999</v>
      </c>
      <c r="S93" s="19">
        <v>6.4558630412502076</v>
      </c>
      <c r="T93" s="19">
        <v>6.3573077077275517</v>
      </c>
      <c r="U93" s="19">
        <v>6.675882043048162</v>
      </c>
      <c r="W93" s="18">
        <v>33.597863041250207</v>
      </c>
      <c r="X93" s="18">
        <v>35.613267707727552</v>
      </c>
      <c r="Y93" s="18">
        <v>40.962882043048168</v>
      </c>
      <c r="AA93" s="22">
        <f t="shared" si="26"/>
        <v>3.476330111484037E-2</v>
      </c>
      <c r="AB93" s="22">
        <f t="shared" si="27"/>
        <v>0.13691157300361984</v>
      </c>
      <c r="AC93" s="22">
        <f t="shared" si="28"/>
        <v>0.13460912335290173</v>
      </c>
      <c r="AD93" s="20"/>
      <c r="AE93" s="22">
        <f t="shared" si="23"/>
        <v>0.1801382668811688</v>
      </c>
      <c r="AF93" s="22">
        <f t="shared" si="24"/>
        <v>0.17489096823420741</v>
      </c>
      <c r="AG93" s="22">
        <f t="shared" si="25"/>
        <v>0.22831189600027521</v>
      </c>
      <c r="AI93" s="18">
        <v>3.3739187395295867</v>
      </c>
      <c r="AJ93" s="18">
        <f t="shared" si="20"/>
        <v>0</v>
      </c>
      <c r="AL93" s="18">
        <f t="shared" si="21"/>
        <v>36.103078320045668</v>
      </c>
      <c r="AM93" s="22">
        <f t="shared" si="22"/>
        <v>-0.13460912335290173</v>
      </c>
      <c r="AO93" s="32">
        <v>118654</v>
      </c>
      <c r="AP93" s="34" t="s">
        <v>735</v>
      </c>
      <c r="AQ93" s="34" t="s">
        <v>744</v>
      </c>
    </row>
    <row r="94" spans="4:43" x14ac:dyDescent="0.45">
      <c r="D94" s="17" t="s">
        <v>148</v>
      </c>
      <c r="E94" s="17" t="s">
        <v>149</v>
      </c>
      <c r="G94" s="18">
        <v>3.493068542918893</v>
      </c>
      <c r="H94" s="18">
        <v>3.605364911485426</v>
      </c>
      <c r="I94" s="18">
        <v>3.835375266186432</v>
      </c>
      <c r="K94" s="18">
        <v>3.5</v>
      </c>
      <c r="L94" s="18">
        <v>3.8269199999999999</v>
      </c>
      <c r="M94" s="18">
        <v>3.88192</v>
      </c>
      <c r="O94" s="18">
        <v>3.3766799999999999</v>
      </c>
      <c r="P94" s="18">
        <v>4.3942399999999999</v>
      </c>
      <c r="Q94" s="18">
        <v>4.1791200000000002</v>
      </c>
      <c r="S94" s="19">
        <v>0.69452963003196289</v>
      </c>
      <c r="T94" s="19">
        <v>0.73170719150928287</v>
      </c>
      <c r="U94" s="19">
        <v>0.70920580901458918</v>
      </c>
      <c r="W94" s="18">
        <v>4.0712096300319622</v>
      </c>
      <c r="X94" s="18">
        <v>5.1259471915092822</v>
      </c>
      <c r="Y94" s="18">
        <v>4.8883258090145896</v>
      </c>
      <c r="AA94" s="22">
        <f t="shared" si="26"/>
        <v>0.16551094832795937</v>
      </c>
      <c r="AB94" s="22">
        <f t="shared" si="27"/>
        <v>0.42175544427689282</v>
      </c>
      <c r="AC94" s="22">
        <f t="shared" si="28"/>
        <v>0.27453651070632296</v>
      </c>
      <c r="AD94" s="20"/>
      <c r="AE94" s="22">
        <f t="shared" si="23"/>
        <v>-3.5234285714285739E-2</v>
      </c>
      <c r="AF94" s="22">
        <f t="shared" si="24"/>
        <v>0.14824454130214379</v>
      </c>
      <c r="AG94" s="22">
        <f t="shared" si="25"/>
        <v>7.6560052757398439E-2</v>
      </c>
      <c r="AI94" s="18">
        <v>0.37174739267234252</v>
      </c>
      <c r="AJ94" s="18">
        <f t="shared" si="20"/>
        <v>0</v>
      </c>
      <c r="AL94" s="18">
        <f t="shared" si="21"/>
        <v>3.835375266186432</v>
      </c>
      <c r="AM94" s="22">
        <f t="shared" si="22"/>
        <v>-0.27453651070632296</v>
      </c>
      <c r="AO94" s="32">
        <v>19597</v>
      </c>
      <c r="AP94" s="34" t="s">
        <v>732</v>
      </c>
      <c r="AQ94" s="34" t="s">
        <v>769</v>
      </c>
    </row>
    <row r="95" spans="4:43" x14ac:dyDescent="0.45">
      <c r="D95" s="17" t="s">
        <v>150</v>
      </c>
      <c r="E95" s="17" t="s">
        <v>151</v>
      </c>
      <c r="G95" s="18">
        <v>3.3945718824325284</v>
      </c>
      <c r="H95" s="18">
        <v>3.617068812824634</v>
      </c>
      <c r="I95" s="18">
        <v>4.2275425974473739</v>
      </c>
      <c r="K95" s="18">
        <v>2.6852</v>
      </c>
      <c r="L95" s="18">
        <v>3.1272399999999996</v>
      </c>
      <c r="M95" s="18">
        <v>3.9914399999999999</v>
      </c>
      <c r="O95" s="18">
        <v>3.3302000000000005</v>
      </c>
      <c r="P95" s="18">
        <v>4.0616000000000003</v>
      </c>
      <c r="Q95" s="18">
        <v>4.9760400000000002</v>
      </c>
      <c r="S95" s="19">
        <v>0.67494545974545195</v>
      </c>
      <c r="T95" s="19">
        <v>0.73408249303599715</v>
      </c>
      <c r="U95" s="19">
        <v>0.78172214187203981</v>
      </c>
      <c r="W95" s="18">
        <v>4.0051454597454521</v>
      </c>
      <c r="X95" s="18">
        <v>4.7956824930359971</v>
      </c>
      <c r="Y95" s="18">
        <v>5.7577621418720399</v>
      </c>
      <c r="AA95" s="22">
        <f t="shared" si="26"/>
        <v>0.17986762350585153</v>
      </c>
      <c r="AB95" s="22">
        <f t="shared" si="27"/>
        <v>0.32584773505897519</v>
      </c>
      <c r="AC95" s="22">
        <f t="shared" si="28"/>
        <v>0.36196431121678718</v>
      </c>
      <c r="AD95" s="20"/>
      <c r="AE95" s="22">
        <f t="shared" si="23"/>
        <v>0.2402055712796069</v>
      </c>
      <c r="AF95" s="22">
        <f t="shared" si="24"/>
        <v>0.2987810337550047</v>
      </c>
      <c r="AG95" s="22">
        <f t="shared" si="25"/>
        <v>0.2466778906860683</v>
      </c>
      <c r="AI95" s="18">
        <v>0.40468116798252113</v>
      </c>
      <c r="AJ95" s="18">
        <f t="shared" si="20"/>
        <v>0</v>
      </c>
      <c r="AL95" s="18">
        <f t="shared" si="21"/>
        <v>4.2275425974473739</v>
      </c>
      <c r="AM95" s="22">
        <f t="shared" si="22"/>
        <v>-0.36196431121678718</v>
      </c>
      <c r="AO95" s="32">
        <v>27150</v>
      </c>
      <c r="AP95" s="34" t="s">
        <v>738</v>
      </c>
      <c r="AQ95" s="34" t="s">
        <v>749</v>
      </c>
    </row>
    <row r="96" spans="4:43" x14ac:dyDescent="0.45">
      <c r="D96" s="17" t="s">
        <v>152</v>
      </c>
      <c r="E96" s="17" t="s">
        <v>153</v>
      </c>
      <c r="G96" s="18">
        <v>10.661496538966626</v>
      </c>
      <c r="H96" s="18">
        <v>10.793180614744758</v>
      </c>
      <c r="I96" s="18">
        <v>10.641861784936307</v>
      </c>
      <c r="K96" s="18">
        <v>8.3598400000000002</v>
      </c>
      <c r="L96" s="18">
        <v>9.8834</v>
      </c>
      <c r="M96" s="18">
        <v>10.778079999999999</v>
      </c>
      <c r="O96" s="18">
        <v>11.345040000000001</v>
      </c>
      <c r="P96" s="18">
        <v>11.88884</v>
      </c>
      <c r="Q96" s="18">
        <v>11.496639999999999</v>
      </c>
      <c r="S96" s="19">
        <v>2.119833938502671</v>
      </c>
      <c r="T96" s="19">
        <v>2.1904711642110972</v>
      </c>
      <c r="U96" s="19">
        <v>1.9678048881280792</v>
      </c>
      <c r="W96" s="18">
        <v>13.464873938502672</v>
      </c>
      <c r="X96" s="18">
        <v>14.079311164211099</v>
      </c>
      <c r="Y96" s="18">
        <v>13.464444888128078</v>
      </c>
      <c r="AA96" s="22">
        <f t="shared" si="26"/>
        <v>0.26294408006324466</v>
      </c>
      <c r="AB96" s="22">
        <f t="shared" si="27"/>
        <v>0.30446359296323633</v>
      </c>
      <c r="AC96" s="22">
        <f t="shared" si="28"/>
        <v>0.26523395626009488</v>
      </c>
      <c r="AD96" s="20"/>
      <c r="AE96" s="22">
        <f t="shared" si="23"/>
        <v>0.35708817393634334</v>
      </c>
      <c r="AF96" s="22">
        <f t="shared" si="24"/>
        <v>0.20290992978124939</v>
      </c>
      <c r="AG96" s="22">
        <f t="shared" si="25"/>
        <v>6.6668645992607231E-2</v>
      </c>
      <c r="AI96" s="18">
        <v>0.93068007096568428</v>
      </c>
      <c r="AJ96" s="18">
        <f t="shared" si="20"/>
        <v>0</v>
      </c>
      <c r="AL96" s="18">
        <f t="shared" si="21"/>
        <v>10.641861784936307</v>
      </c>
      <c r="AM96" s="22">
        <f t="shared" si="22"/>
        <v>-0.26523395626009488</v>
      </c>
      <c r="AO96" s="32">
        <v>40815</v>
      </c>
      <c r="AP96" s="34" t="s">
        <v>737</v>
      </c>
      <c r="AQ96" s="34" t="s">
        <v>737</v>
      </c>
    </row>
    <row r="97" spans="4:43" x14ac:dyDescent="0.45">
      <c r="D97" s="17" t="s">
        <v>154</v>
      </c>
      <c r="E97" s="17" t="s">
        <v>155</v>
      </c>
      <c r="G97" s="18">
        <v>3.5761719140758812</v>
      </c>
      <c r="H97" s="18">
        <v>3.9041385434203937</v>
      </c>
      <c r="I97" s="18">
        <v>4.2902644541206358</v>
      </c>
      <c r="K97" s="18">
        <v>2.3410000000000002</v>
      </c>
      <c r="L97" s="18">
        <v>2.8439999999999999</v>
      </c>
      <c r="M97" s="18">
        <v>3.18</v>
      </c>
      <c r="O97" s="18">
        <v>2.5244400000000002</v>
      </c>
      <c r="P97" s="18">
        <v>3.831</v>
      </c>
      <c r="Q97" s="18">
        <v>4.194</v>
      </c>
      <c r="S97" s="19">
        <v>0.71105314021073585</v>
      </c>
      <c r="T97" s="19">
        <v>0.79234316608809263</v>
      </c>
      <c r="U97" s="19">
        <v>0.79332014780825888</v>
      </c>
      <c r="W97" s="18">
        <v>3.2354931402107359</v>
      </c>
      <c r="X97" s="18">
        <v>4.6233431660880928</v>
      </c>
      <c r="Y97" s="18">
        <v>4.9873201478082594</v>
      </c>
      <c r="AA97" s="22">
        <f t="shared" si="26"/>
        <v>-9.5263533759164978E-2</v>
      </c>
      <c r="AB97" s="22">
        <f t="shared" si="27"/>
        <v>0.18421595818615802</v>
      </c>
      <c r="AC97" s="22">
        <f t="shared" si="28"/>
        <v>0.16247382909417812</v>
      </c>
      <c r="AD97" s="20"/>
      <c r="AE97" s="22">
        <f t="shared" si="23"/>
        <v>7.8359675352413519E-2</v>
      </c>
      <c r="AF97" s="22">
        <f t="shared" si="24"/>
        <v>0.34704641350210974</v>
      </c>
      <c r="AG97" s="22">
        <f t="shared" si="25"/>
        <v>0.31886792452830182</v>
      </c>
      <c r="AI97" s="18">
        <v>0.44276649885348318</v>
      </c>
      <c r="AJ97" s="18">
        <f t="shared" si="20"/>
        <v>0</v>
      </c>
      <c r="AL97" s="18">
        <f t="shared" si="21"/>
        <v>4.2902644541206358</v>
      </c>
      <c r="AM97" s="22">
        <f t="shared" si="22"/>
        <v>-0.16247382909417812</v>
      </c>
      <c r="AO97" s="32">
        <v>18797</v>
      </c>
      <c r="AP97" s="34" t="s">
        <v>733</v>
      </c>
      <c r="AQ97" s="34" t="s">
        <v>757</v>
      </c>
    </row>
    <row r="98" spans="4:43" x14ac:dyDescent="0.45">
      <c r="D98" s="17" t="s">
        <v>156</v>
      </c>
      <c r="E98" s="17" t="s">
        <v>157</v>
      </c>
      <c r="G98" s="18">
        <v>5.2149829752825649</v>
      </c>
      <c r="H98" s="18">
        <v>5.1477704526838801</v>
      </c>
      <c r="I98" s="18">
        <v>5.2782180871349995</v>
      </c>
      <c r="K98" s="18">
        <v>5.6534399999999998</v>
      </c>
      <c r="L98" s="18">
        <v>5.4089999999999998</v>
      </c>
      <c r="M98" s="18">
        <v>5.2690000000000001</v>
      </c>
      <c r="O98" s="18">
        <v>5.6612</v>
      </c>
      <c r="P98" s="18">
        <v>7.6109999999999998</v>
      </c>
      <c r="Q98" s="18">
        <v>7.1349999999999998</v>
      </c>
      <c r="S98" s="19">
        <v>1.0368992626235121</v>
      </c>
      <c r="T98" s="19">
        <v>1.0447377042108923</v>
      </c>
      <c r="U98" s="19">
        <v>0.97600434607904063</v>
      </c>
      <c r="W98" s="18">
        <v>6.6980992626235123</v>
      </c>
      <c r="X98" s="18">
        <v>8.6557377042108925</v>
      </c>
      <c r="Y98" s="18">
        <v>8.1110043460790404</v>
      </c>
      <c r="AA98" s="22">
        <f t="shared" si="26"/>
        <v>0.28439523088962476</v>
      </c>
      <c r="AB98" s="22">
        <f t="shared" si="27"/>
        <v>0.68145370578792464</v>
      </c>
      <c r="AC98" s="22">
        <f t="shared" si="28"/>
        <v>0.53669367430053816</v>
      </c>
      <c r="AD98" s="20"/>
      <c r="AE98" s="22">
        <f t="shared" si="23"/>
        <v>1.3726156110262443E-3</v>
      </c>
      <c r="AF98" s="22">
        <f t="shared" si="24"/>
        <v>0.40709927897947867</v>
      </c>
      <c r="AG98" s="22">
        <f t="shared" si="25"/>
        <v>0.35414689694439166</v>
      </c>
      <c r="AI98" s="18">
        <v>0.54551598072719776</v>
      </c>
      <c r="AJ98" s="18">
        <f t="shared" si="20"/>
        <v>0</v>
      </c>
      <c r="AL98" s="18">
        <f t="shared" si="21"/>
        <v>5.2782180871349995</v>
      </c>
      <c r="AM98" s="22">
        <f t="shared" si="22"/>
        <v>-0.53669367430053816</v>
      </c>
      <c r="AO98" s="32">
        <v>25332</v>
      </c>
      <c r="AP98" s="34" t="s">
        <v>733</v>
      </c>
      <c r="AQ98" s="34" t="s">
        <v>35</v>
      </c>
    </row>
    <row r="99" spans="4:43" x14ac:dyDescent="0.45">
      <c r="D99" s="17" t="s">
        <v>158</v>
      </c>
      <c r="E99" s="17" t="s">
        <v>159</v>
      </c>
      <c r="G99" s="18">
        <v>6.0565424844020956</v>
      </c>
      <c r="H99" s="18">
        <v>6.372761507195384</v>
      </c>
      <c r="I99" s="18">
        <v>6.5585511509999197</v>
      </c>
      <c r="K99" s="18">
        <v>5.5869999999999997</v>
      </c>
      <c r="L99" s="18">
        <v>6.2060000000000004</v>
      </c>
      <c r="M99" s="18">
        <v>5.0869999999999997</v>
      </c>
      <c r="O99" s="18">
        <v>5.6820000000000004</v>
      </c>
      <c r="P99" s="18">
        <v>5.7149999999999999</v>
      </c>
      <c r="Q99" s="18">
        <v>6.31</v>
      </c>
      <c r="S99" s="19">
        <v>1.2042272172104711</v>
      </c>
      <c r="T99" s="19">
        <v>1.2933490892235995</v>
      </c>
      <c r="U99" s="19">
        <v>1.2127529256435392</v>
      </c>
      <c r="W99" s="18">
        <v>6.8862272172104717</v>
      </c>
      <c r="X99" s="18">
        <v>7.0083490892235991</v>
      </c>
      <c r="Y99" s="18">
        <v>7.5227529256435393</v>
      </c>
      <c r="AA99" s="22">
        <f t="shared" si="26"/>
        <v>0.13698983123541697</v>
      </c>
      <c r="AB99" s="22">
        <f t="shared" si="27"/>
        <v>9.9735033440461127E-2</v>
      </c>
      <c r="AC99" s="22">
        <f t="shared" si="28"/>
        <v>0.14701444761875751</v>
      </c>
      <c r="AD99" s="20"/>
      <c r="AE99" s="22">
        <f t="shared" si="23"/>
        <v>1.7003758725613147E-2</v>
      </c>
      <c r="AF99" s="22">
        <f t="shared" si="24"/>
        <v>-7.9116983564292698E-2</v>
      </c>
      <c r="AG99" s="22">
        <f t="shared" si="25"/>
        <v>0.2404167485747985</v>
      </c>
      <c r="AI99" s="18">
        <v>0.65592120780424445</v>
      </c>
      <c r="AJ99" s="18">
        <f t="shared" si="20"/>
        <v>0</v>
      </c>
      <c r="AL99" s="18">
        <f t="shared" si="21"/>
        <v>6.5585511509999197</v>
      </c>
      <c r="AM99" s="22">
        <f t="shared" si="22"/>
        <v>-0.14701444761875751</v>
      </c>
      <c r="AO99" s="32">
        <v>31638</v>
      </c>
      <c r="AP99" s="34" t="s">
        <v>739</v>
      </c>
      <c r="AQ99" s="34" t="s">
        <v>770</v>
      </c>
    </row>
    <row r="100" spans="4:43" x14ac:dyDescent="0.45">
      <c r="D100" s="17" t="s">
        <v>160</v>
      </c>
      <c r="E100" s="17" t="s">
        <v>161</v>
      </c>
      <c r="G100" s="18">
        <v>3.8933046063676962</v>
      </c>
      <c r="H100" s="18">
        <v>3.9819063981108003</v>
      </c>
      <c r="I100" s="18">
        <v>4.4421410926139488</v>
      </c>
      <c r="K100" s="18">
        <v>3.79</v>
      </c>
      <c r="L100" s="18">
        <v>4.2629999999999999</v>
      </c>
      <c r="M100" s="18">
        <v>5.0214400000000001</v>
      </c>
      <c r="O100" s="18">
        <v>3.8439999999999999</v>
      </c>
      <c r="P100" s="18">
        <v>5.3466400000000007</v>
      </c>
      <c r="Q100" s="18">
        <v>6.1814799999999996</v>
      </c>
      <c r="S100" s="19">
        <v>0.77410888868580641</v>
      </c>
      <c r="T100" s="19">
        <v>0.8081261173127926</v>
      </c>
      <c r="U100" s="19">
        <v>0.82140391713917116</v>
      </c>
      <c r="W100" s="18">
        <v>4.6181088886858062</v>
      </c>
      <c r="X100" s="18">
        <v>6.1547661173127928</v>
      </c>
      <c r="Y100" s="18">
        <v>7.0028839171391706</v>
      </c>
      <c r="AA100" s="22">
        <f t="shared" si="26"/>
        <v>0.18616685710454201</v>
      </c>
      <c r="AB100" s="22">
        <f t="shared" si="27"/>
        <v>0.54568327377883552</v>
      </c>
      <c r="AC100" s="22">
        <f t="shared" si="28"/>
        <v>0.57646589136554627</v>
      </c>
      <c r="AD100" s="20"/>
      <c r="AE100" s="22">
        <f t="shared" si="23"/>
        <v>1.4248021108179373E-2</v>
      </c>
      <c r="AF100" s="22">
        <f t="shared" si="24"/>
        <v>0.25419657518179706</v>
      </c>
      <c r="AG100" s="22">
        <f t="shared" si="25"/>
        <v>0.23101739739994892</v>
      </c>
      <c r="AI100" s="18">
        <v>0.46918575161932835</v>
      </c>
      <c r="AJ100" s="18">
        <f t="shared" si="20"/>
        <v>0</v>
      </c>
      <c r="AL100" s="18">
        <f t="shared" si="21"/>
        <v>4.4421410926139488</v>
      </c>
      <c r="AM100" s="22">
        <f t="shared" si="22"/>
        <v>-0.57646589136554627</v>
      </c>
      <c r="AO100" s="32">
        <v>36099</v>
      </c>
      <c r="AP100" s="34" t="s">
        <v>732</v>
      </c>
      <c r="AQ100" s="34" t="s">
        <v>755</v>
      </c>
    </row>
    <row r="101" spans="4:43" x14ac:dyDescent="0.45">
      <c r="D101" s="17" t="s">
        <v>162</v>
      </c>
      <c r="E101" s="17" t="s">
        <v>163</v>
      </c>
      <c r="G101" s="18">
        <v>24.863869633987044</v>
      </c>
      <c r="H101" s="18">
        <v>26.753662025643109</v>
      </c>
      <c r="I101" s="18">
        <v>31.015055467032887</v>
      </c>
      <c r="K101" s="18">
        <v>20.878319999999999</v>
      </c>
      <c r="L101" s="18">
        <v>23.747319999999998</v>
      </c>
      <c r="M101" s="18">
        <v>24.274519999999999</v>
      </c>
      <c r="O101" s="18">
        <v>28.335319999999999</v>
      </c>
      <c r="P101" s="18">
        <v>33.661199999999994</v>
      </c>
      <c r="Q101" s="18">
        <v>34.542720000000003</v>
      </c>
      <c r="S101" s="19">
        <v>4.94370321277058</v>
      </c>
      <c r="T101" s="19">
        <v>5.4296437070794408</v>
      </c>
      <c r="U101" s="19">
        <v>5.7350470234430038</v>
      </c>
      <c r="W101" s="18">
        <v>33.279023212770582</v>
      </c>
      <c r="X101" s="18">
        <v>39.090843707079436</v>
      </c>
      <c r="Y101" s="18">
        <v>40.277767023443005</v>
      </c>
      <c r="AA101" s="22">
        <f t="shared" si="26"/>
        <v>0.33844907098775384</v>
      </c>
      <c r="AB101" s="22">
        <f t="shared" si="27"/>
        <v>0.46113992430685807</v>
      </c>
      <c r="AC101" s="22">
        <f t="shared" si="28"/>
        <v>0.29865210353261545</v>
      </c>
      <c r="AD101" s="20"/>
      <c r="AE101" s="22">
        <f t="shared" si="23"/>
        <v>0.35716475271956755</v>
      </c>
      <c r="AF101" s="22">
        <f t="shared" si="24"/>
        <v>0.41747363491964551</v>
      </c>
      <c r="AG101" s="22">
        <f t="shared" si="25"/>
        <v>0.42300321489364173</v>
      </c>
      <c r="AI101" s="18">
        <v>2.6844483285959875</v>
      </c>
      <c r="AJ101" s="18">
        <f t="shared" si="20"/>
        <v>0</v>
      </c>
      <c r="AL101" s="18">
        <f t="shared" si="21"/>
        <v>31.015055467032887</v>
      </c>
      <c r="AM101" s="22">
        <f t="shared" si="22"/>
        <v>-0.29865210353261545</v>
      </c>
      <c r="AO101" s="32">
        <v>115710</v>
      </c>
      <c r="AP101" s="34" t="s">
        <v>733</v>
      </c>
      <c r="AQ101" s="34" t="s">
        <v>753</v>
      </c>
    </row>
    <row r="102" spans="4:43" x14ac:dyDescent="0.45">
      <c r="D102" s="17" t="s">
        <v>164</v>
      </c>
      <c r="E102" s="17" t="s">
        <v>165</v>
      </c>
      <c r="G102" s="18">
        <v>1.3458075430325933</v>
      </c>
      <c r="H102" s="18">
        <v>1.334742803768157</v>
      </c>
      <c r="I102" s="18">
        <v>1.4835827524433087</v>
      </c>
      <c r="K102" s="18">
        <v>1.383</v>
      </c>
      <c r="L102" s="18">
        <v>1.319</v>
      </c>
      <c r="M102" s="18">
        <v>1.37</v>
      </c>
      <c r="O102" s="18">
        <v>1.3140000000000001</v>
      </c>
      <c r="P102" s="18">
        <v>1.5309999999999999</v>
      </c>
      <c r="Q102" s="18">
        <v>1.919</v>
      </c>
      <c r="S102" s="19">
        <v>0.2675879970496059</v>
      </c>
      <c r="T102" s="19">
        <v>0.27088545329245012</v>
      </c>
      <c r="U102" s="19">
        <v>0.27433182756920443</v>
      </c>
      <c r="W102" s="18">
        <v>1.5815879970496061</v>
      </c>
      <c r="X102" s="18">
        <v>1.8018854532924502</v>
      </c>
      <c r="Y102" s="18">
        <v>2.1933318275692044</v>
      </c>
      <c r="AA102" s="22">
        <f t="shared" si="26"/>
        <v>0.17519626430812962</v>
      </c>
      <c r="AB102" s="22">
        <f t="shared" si="27"/>
        <v>0.34998701488068501</v>
      </c>
      <c r="AC102" s="22">
        <f t="shared" si="28"/>
        <v>0.47840208034031922</v>
      </c>
      <c r="AD102" s="20"/>
      <c r="AE102" s="22">
        <f t="shared" si="23"/>
        <v>-4.9891540130151811E-2</v>
      </c>
      <c r="AF102" s="22">
        <f t="shared" si="24"/>
        <v>0.16072782410917361</v>
      </c>
      <c r="AG102" s="22">
        <f t="shared" si="25"/>
        <v>0.4007299270072992</v>
      </c>
      <c r="AI102" s="18">
        <v>0.16273438866405632</v>
      </c>
      <c r="AJ102" s="18">
        <f t="shared" si="20"/>
        <v>0</v>
      </c>
      <c r="AL102" s="18">
        <f t="shared" si="21"/>
        <v>1.4835827524433087</v>
      </c>
      <c r="AM102" s="22">
        <f t="shared" si="22"/>
        <v>-0.47840208034031922</v>
      </c>
      <c r="AO102" s="32">
        <v>9113</v>
      </c>
      <c r="AP102" s="34" t="s">
        <v>581</v>
      </c>
      <c r="AQ102" s="34" t="s">
        <v>750</v>
      </c>
    </row>
    <row r="103" spans="4:43" x14ac:dyDescent="0.45">
      <c r="D103" s="17" t="s">
        <v>166</v>
      </c>
      <c r="E103" s="17" t="s">
        <v>167</v>
      </c>
      <c r="G103" s="18">
        <v>12.854752061843067</v>
      </c>
      <c r="H103" s="18">
        <v>13.36245316483992</v>
      </c>
      <c r="I103" s="18">
        <v>14.619953958021355</v>
      </c>
      <c r="K103" s="18">
        <v>7.6778000000000004</v>
      </c>
      <c r="L103" s="18">
        <v>7.6241199999999996</v>
      </c>
      <c r="M103" s="18">
        <v>14.184880000000001</v>
      </c>
      <c r="O103" s="18">
        <v>14.22584</v>
      </c>
      <c r="P103" s="18">
        <v>15.491160000000001</v>
      </c>
      <c r="Q103" s="18">
        <v>18.70796</v>
      </c>
      <c r="S103" s="19">
        <v>2.5559206995131043</v>
      </c>
      <c r="T103" s="19">
        <v>2.7119038757413914</v>
      </c>
      <c r="U103" s="19">
        <v>2.7034007248172571</v>
      </c>
      <c r="W103" s="18">
        <v>16.781760699513107</v>
      </c>
      <c r="X103" s="18">
        <v>18.203063875741393</v>
      </c>
      <c r="Y103" s="18">
        <v>21.411360724817257</v>
      </c>
      <c r="AA103" s="22">
        <f t="shared" si="26"/>
        <v>0.30549081139624873</v>
      </c>
      <c r="AB103" s="22">
        <f t="shared" si="27"/>
        <v>0.362254643753467</v>
      </c>
      <c r="AC103" s="22">
        <f t="shared" si="28"/>
        <v>0.4645299695400027</v>
      </c>
      <c r="AD103" s="20"/>
      <c r="AE103" s="22">
        <f t="shared" si="23"/>
        <v>0.85285368204433554</v>
      </c>
      <c r="AF103" s="22">
        <f t="shared" si="24"/>
        <v>1.0318620378483028</v>
      </c>
      <c r="AG103" s="22">
        <f t="shared" si="25"/>
        <v>0.31886628579163151</v>
      </c>
      <c r="AI103" s="18">
        <v>1.267373389421296</v>
      </c>
      <c r="AJ103" s="18">
        <f t="shared" si="20"/>
        <v>0</v>
      </c>
      <c r="AL103" s="18">
        <f t="shared" si="21"/>
        <v>14.619953958021355</v>
      </c>
      <c r="AM103" s="22">
        <f t="shared" si="22"/>
        <v>-0.4645299695400027</v>
      </c>
      <c r="AO103" s="32">
        <v>46051</v>
      </c>
      <c r="AP103" s="34" t="s">
        <v>217</v>
      </c>
      <c r="AQ103" s="34" t="s">
        <v>217</v>
      </c>
    </row>
    <row r="104" spans="4:43" x14ac:dyDescent="0.45">
      <c r="D104" s="17" t="s">
        <v>168</v>
      </c>
      <c r="E104" s="17" t="s">
        <v>169</v>
      </c>
      <c r="G104" s="18">
        <v>3.6114837747222164</v>
      </c>
      <c r="H104" s="18">
        <v>3.259085461374867</v>
      </c>
      <c r="I104" s="18">
        <v>3.7144027594334235</v>
      </c>
      <c r="K104" s="18">
        <v>2.4</v>
      </c>
      <c r="L104" s="18">
        <v>3.016</v>
      </c>
      <c r="M104" s="18">
        <v>2.9140000000000001</v>
      </c>
      <c r="O104" s="18">
        <v>3.0630000000000002</v>
      </c>
      <c r="P104" s="18">
        <v>2.82</v>
      </c>
      <c r="Q104" s="18">
        <v>2.6080000000000001</v>
      </c>
      <c r="S104" s="19">
        <v>0.71807422588629655</v>
      </c>
      <c r="T104" s="19">
        <v>0.6614299324416606</v>
      </c>
      <c r="U104" s="19">
        <v>0.68683657561084022</v>
      </c>
      <c r="W104" s="18">
        <v>3.7810742258862966</v>
      </c>
      <c r="X104" s="18">
        <v>3.4814299324416607</v>
      </c>
      <c r="Y104" s="18">
        <v>3.29483657561084</v>
      </c>
      <c r="AA104" s="22">
        <f t="shared" si="26"/>
        <v>4.6958663458795291E-2</v>
      </c>
      <c r="AB104" s="22">
        <f t="shared" si="27"/>
        <v>6.8222964295326011E-2</v>
      </c>
      <c r="AC104" s="22">
        <f t="shared" si="28"/>
        <v>-0.11295656690891055</v>
      </c>
      <c r="AD104" s="20"/>
      <c r="AE104" s="22">
        <f t="shared" si="23"/>
        <v>0.27625000000000011</v>
      </c>
      <c r="AF104" s="22">
        <f t="shared" si="24"/>
        <v>-6.4986737400530556E-2</v>
      </c>
      <c r="AG104" s="22">
        <f t="shared" si="25"/>
        <v>-0.10501029512697324</v>
      </c>
      <c r="AI104" s="18">
        <v>0.32973172838632109</v>
      </c>
      <c r="AJ104" s="18">
        <f t="shared" si="20"/>
        <v>0</v>
      </c>
      <c r="AL104" s="18">
        <f t="shared" si="21"/>
        <v>3.7144027594334235</v>
      </c>
      <c r="AM104" s="22">
        <f t="shared" si="22"/>
        <v>0.11295656690891055</v>
      </c>
      <c r="AO104" s="32">
        <v>19110</v>
      </c>
      <c r="AP104" s="34" t="s">
        <v>738</v>
      </c>
      <c r="AQ104" s="34" t="s">
        <v>752</v>
      </c>
    </row>
    <row r="105" spans="4:43" x14ac:dyDescent="0.45">
      <c r="D105" s="17" t="s">
        <v>170</v>
      </c>
      <c r="E105" s="17" t="s">
        <v>171</v>
      </c>
      <c r="G105" s="18">
        <v>4.231414270158143</v>
      </c>
      <c r="H105" s="18">
        <v>4.5198783606517106</v>
      </c>
      <c r="I105" s="18">
        <v>5.2120817934041694</v>
      </c>
      <c r="K105" s="18">
        <v>3.8380000000000001</v>
      </c>
      <c r="L105" s="18">
        <v>4.6559999999999997</v>
      </c>
      <c r="M105" s="18">
        <v>4.6589999999999998</v>
      </c>
      <c r="O105" s="18">
        <v>4.827</v>
      </c>
      <c r="P105" s="18">
        <v>5.7350000000000003</v>
      </c>
      <c r="Q105" s="18">
        <v>6.5170000000000003</v>
      </c>
      <c r="S105" s="19">
        <v>0.84133550528874967</v>
      </c>
      <c r="T105" s="19">
        <v>0.91730728578967968</v>
      </c>
      <c r="U105" s="19">
        <v>0.96377497073887031</v>
      </c>
      <c r="W105" s="18">
        <v>5.6683355052887503</v>
      </c>
      <c r="X105" s="18">
        <v>6.6523072857896794</v>
      </c>
      <c r="Y105" s="18">
        <v>7.48077497073887</v>
      </c>
      <c r="AA105" s="22">
        <f t="shared" si="26"/>
        <v>0.33958415399419267</v>
      </c>
      <c r="AB105" s="22">
        <f t="shared" si="27"/>
        <v>0.47178900735516677</v>
      </c>
      <c r="AC105" s="22">
        <f t="shared" si="28"/>
        <v>0.43527582015418603</v>
      </c>
      <c r="AD105" s="20"/>
      <c r="AE105" s="22">
        <f t="shared" si="23"/>
        <v>0.25768629494528394</v>
      </c>
      <c r="AF105" s="22">
        <f t="shared" si="24"/>
        <v>0.23174398625429568</v>
      </c>
      <c r="AG105" s="22">
        <f t="shared" si="25"/>
        <v>0.39879802532732361</v>
      </c>
      <c r="AI105" s="18">
        <v>0.36782300013992525</v>
      </c>
      <c r="AJ105" s="18">
        <f t="shared" si="20"/>
        <v>0</v>
      </c>
      <c r="AL105" s="18">
        <f t="shared" si="21"/>
        <v>5.2120817934041694</v>
      </c>
      <c r="AM105" s="22">
        <f t="shared" si="22"/>
        <v>-0.43527582015418603</v>
      </c>
      <c r="AO105" s="32">
        <v>25658</v>
      </c>
      <c r="AP105" s="34" t="s">
        <v>739</v>
      </c>
      <c r="AQ105" s="34" t="s">
        <v>754</v>
      </c>
    </row>
    <row r="106" spans="4:43" x14ac:dyDescent="0.45">
      <c r="D106" s="17" t="s">
        <v>172</v>
      </c>
      <c r="E106" s="17" t="s">
        <v>173</v>
      </c>
      <c r="G106" s="18">
        <v>46.507942164503575</v>
      </c>
      <c r="H106" s="18">
        <v>48.607240452490828</v>
      </c>
      <c r="I106" s="18">
        <v>56.505551736654311</v>
      </c>
      <c r="K106" s="18">
        <v>39.207999999999998</v>
      </c>
      <c r="L106" s="18">
        <v>45.345359999999999</v>
      </c>
      <c r="M106" s="18">
        <v>53.944600000000008</v>
      </c>
      <c r="O106" s="18">
        <v>58.191000000000003</v>
      </c>
      <c r="P106" s="18">
        <v>60.172359999999998</v>
      </c>
      <c r="Q106" s="18">
        <v>51.584319999999998</v>
      </c>
      <c r="S106" s="19">
        <v>9.2472115757765732</v>
      </c>
      <c r="T106" s="19">
        <v>9.8648176458385208</v>
      </c>
      <c r="U106" s="19">
        <v>10.4485383442168</v>
      </c>
      <c r="W106" s="18">
        <v>67.438211575776577</v>
      </c>
      <c r="X106" s="18">
        <v>70.037177645838526</v>
      </c>
      <c r="Y106" s="18">
        <v>62.032858344216805</v>
      </c>
      <c r="AA106" s="22">
        <f t="shared" si="26"/>
        <v>0.45003645478960125</v>
      </c>
      <c r="AB106" s="22">
        <f t="shared" si="27"/>
        <v>0.44087952728551871</v>
      </c>
      <c r="AC106" s="22">
        <f t="shared" si="28"/>
        <v>9.7818823773682617E-2</v>
      </c>
      <c r="AD106" s="20"/>
      <c r="AE106" s="22">
        <f t="shared" si="23"/>
        <v>0.48416139563354432</v>
      </c>
      <c r="AF106" s="22">
        <f t="shared" si="24"/>
        <v>0.32697943075101837</v>
      </c>
      <c r="AG106" s="22">
        <f t="shared" si="25"/>
        <v>-4.3753777023094242E-2</v>
      </c>
      <c r="AI106" s="18">
        <v>5.2891668277600861</v>
      </c>
      <c r="AJ106" s="18">
        <f t="shared" si="20"/>
        <v>0</v>
      </c>
      <c r="AL106" s="18">
        <f t="shared" si="21"/>
        <v>56.505551736654311</v>
      </c>
      <c r="AM106" s="22">
        <f t="shared" si="22"/>
        <v>-9.7818823773682617E-2</v>
      </c>
      <c r="AO106" s="32">
        <v>231642</v>
      </c>
      <c r="AP106" s="34" t="s">
        <v>738</v>
      </c>
      <c r="AQ106" s="34" t="s">
        <v>752</v>
      </c>
    </row>
    <row r="107" spans="4:43" x14ac:dyDescent="0.45">
      <c r="D107" s="17" t="s">
        <v>174</v>
      </c>
      <c r="E107" s="17" t="s">
        <v>175</v>
      </c>
      <c r="G107" s="18">
        <v>4.7979319013721495</v>
      </c>
      <c r="H107" s="18">
        <v>5.2031192221529903</v>
      </c>
      <c r="I107" s="18">
        <v>6.0338446001570833</v>
      </c>
      <c r="K107" s="18">
        <v>3.7290000000000001</v>
      </c>
      <c r="L107" s="18">
        <v>5.8146000000000004</v>
      </c>
      <c r="M107" s="18">
        <v>6.76736</v>
      </c>
      <c r="O107" s="18">
        <v>6.5354800000000006</v>
      </c>
      <c r="P107" s="18">
        <v>7.9938400000000005</v>
      </c>
      <c r="Q107" s="18">
        <v>7.6103200000000006</v>
      </c>
      <c r="S107" s="19">
        <v>0.9539766619048351</v>
      </c>
      <c r="T107" s="19">
        <v>1.0559707121465722</v>
      </c>
      <c r="U107" s="19">
        <v>1.1157285387037554</v>
      </c>
      <c r="W107" s="18">
        <v>7.4894566619048355</v>
      </c>
      <c r="X107" s="18">
        <v>9.0498107121465736</v>
      </c>
      <c r="Y107" s="18">
        <v>8.7260485387037559</v>
      </c>
      <c r="AA107" s="22">
        <f t="shared" si="26"/>
        <v>0.56097602380787082</v>
      </c>
      <c r="AB107" s="22">
        <f t="shared" si="27"/>
        <v>0.73930489111526976</v>
      </c>
      <c r="AC107" s="22">
        <f t="shared" si="28"/>
        <v>0.44618383749501678</v>
      </c>
      <c r="AD107" s="20"/>
      <c r="AE107" s="22">
        <f t="shared" si="23"/>
        <v>0.75260927862697791</v>
      </c>
      <c r="AF107" s="22">
        <f t="shared" si="24"/>
        <v>0.37478760361847763</v>
      </c>
      <c r="AG107" s="22">
        <f t="shared" si="25"/>
        <v>0.12456260639303962</v>
      </c>
      <c r="AI107" s="18">
        <v>0.60790572453864777</v>
      </c>
      <c r="AJ107" s="18">
        <f t="shared" si="20"/>
        <v>0</v>
      </c>
      <c r="AL107" s="18">
        <f t="shared" si="21"/>
        <v>6.0338446001570833</v>
      </c>
      <c r="AM107" s="22">
        <f t="shared" si="22"/>
        <v>-0.44618383749501678</v>
      </c>
      <c r="AO107" s="32">
        <v>23086</v>
      </c>
      <c r="AP107" s="34" t="s">
        <v>733</v>
      </c>
      <c r="AQ107" s="34" t="s">
        <v>771</v>
      </c>
    </row>
    <row r="108" spans="4:43" x14ac:dyDescent="0.45">
      <c r="D108" s="17" t="s">
        <v>176</v>
      </c>
      <c r="E108" s="17" t="s">
        <v>177</v>
      </c>
      <c r="G108" s="18">
        <v>27.657872413024474</v>
      </c>
      <c r="H108" s="18">
        <v>28.939282273511864</v>
      </c>
      <c r="I108" s="18">
        <v>34.353590980951275</v>
      </c>
      <c r="K108" s="18">
        <v>24.495999999999999</v>
      </c>
      <c r="L108" s="18">
        <v>27.1492</v>
      </c>
      <c r="M108" s="18">
        <v>30.734479999999998</v>
      </c>
      <c r="O108" s="18">
        <v>29.64</v>
      </c>
      <c r="P108" s="18">
        <v>32.669519999999999</v>
      </c>
      <c r="Q108" s="18">
        <v>34.679320000000004</v>
      </c>
      <c r="S108" s="19">
        <v>5.499237034277443</v>
      </c>
      <c r="T108" s="19">
        <v>5.8732143559697301</v>
      </c>
      <c r="U108" s="19">
        <v>6.3523813429675373</v>
      </c>
      <c r="W108" s="18">
        <v>35.139237034277443</v>
      </c>
      <c r="X108" s="18">
        <v>38.542734355969735</v>
      </c>
      <c r="Y108" s="18">
        <v>41.031701342967544</v>
      </c>
      <c r="AA108" s="22">
        <f t="shared" si="26"/>
        <v>0.27049675078152036</v>
      </c>
      <c r="AB108" s="22">
        <f t="shared" si="27"/>
        <v>0.33184831578383384</v>
      </c>
      <c r="AC108" s="22">
        <f t="shared" si="28"/>
        <v>0.19439337115351973</v>
      </c>
      <c r="AD108" s="20"/>
      <c r="AE108" s="22">
        <f t="shared" si="23"/>
        <v>0.20999346832135868</v>
      </c>
      <c r="AF108" s="22">
        <f t="shared" si="24"/>
        <v>0.20333269488603709</v>
      </c>
      <c r="AG108" s="22">
        <f t="shared" si="25"/>
        <v>0.12835226104362288</v>
      </c>
      <c r="AI108" s="18">
        <v>3.1810959637917611</v>
      </c>
      <c r="AJ108" s="18">
        <f t="shared" si="20"/>
        <v>0</v>
      </c>
      <c r="AL108" s="18">
        <f t="shared" si="21"/>
        <v>34.353590980951275</v>
      </c>
      <c r="AM108" s="22">
        <f t="shared" si="22"/>
        <v>-0.19439337115351973</v>
      </c>
      <c r="AO108" s="32">
        <v>107113</v>
      </c>
      <c r="AP108" s="34" t="s">
        <v>731</v>
      </c>
      <c r="AQ108" s="34" t="s">
        <v>731</v>
      </c>
    </row>
    <row r="109" spans="4:43" x14ac:dyDescent="0.45">
      <c r="D109" s="17" t="s">
        <v>178</v>
      </c>
      <c r="E109" s="17" t="s">
        <v>179</v>
      </c>
      <c r="G109" s="18">
        <v>4.2454708479820473</v>
      </c>
      <c r="H109" s="18">
        <v>4.41503956558868</v>
      </c>
      <c r="I109" s="18">
        <v>5.109002620834997</v>
      </c>
      <c r="K109" s="18">
        <v>4.7039999999999997</v>
      </c>
      <c r="L109" s="18">
        <v>3.9460000000000002</v>
      </c>
      <c r="M109" s="18">
        <v>3.919</v>
      </c>
      <c r="O109" s="18">
        <v>3.371</v>
      </c>
      <c r="P109" s="18">
        <v>6.0140000000000002</v>
      </c>
      <c r="Q109" s="18">
        <v>6.694</v>
      </c>
      <c r="S109" s="19">
        <v>0.84413038597190793</v>
      </c>
      <c r="T109" s="19">
        <v>0.89603029935970357</v>
      </c>
      <c r="U109" s="19">
        <v>0.94471442440355347</v>
      </c>
      <c r="W109" s="18">
        <v>4.215130385971908</v>
      </c>
      <c r="X109" s="18">
        <v>6.9100302993597031</v>
      </c>
      <c r="Y109" s="18">
        <v>7.6387144244035534</v>
      </c>
      <c r="AA109" s="22">
        <f t="shared" si="26"/>
        <v>-7.1465481913650843E-3</v>
      </c>
      <c r="AB109" s="22">
        <f t="shared" si="27"/>
        <v>0.56511174966975708</v>
      </c>
      <c r="AC109" s="22">
        <f t="shared" si="28"/>
        <v>0.49514787744522815</v>
      </c>
      <c r="AD109" s="20"/>
      <c r="AE109" s="22">
        <f t="shared" si="23"/>
        <v>-0.28337585034013602</v>
      </c>
      <c r="AF109" s="22">
        <f t="shared" si="24"/>
        <v>0.52407501267105927</v>
      </c>
      <c r="AG109" s="22">
        <f t="shared" si="25"/>
        <v>0.70808879816279657</v>
      </c>
      <c r="AI109" s="18">
        <v>0.49977478951191878</v>
      </c>
      <c r="AJ109" s="18">
        <f t="shared" si="20"/>
        <v>0</v>
      </c>
      <c r="AL109" s="18">
        <f t="shared" si="21"/>
        <v>5.109002620834997</v>
      </c>
      <c r="AM109" s="22">
        <f t="shared" si="22"/>
        <v>-0.49514787744522815</v>
      </c>
      <c r="AO109" s="32">
        <v>18507</v>
      </c>
      <c r="AP109" s="34" t="s">
        <v>732</v>
      </c>
      <c r="AQ109" s="34" t="s">
        <v>769</v>
      </c>
    </row>
    <row r="110" spans="4:43" x14ac:dyDescent="0.45">
      <c r="D110" s="17" t="s">
        <v>180</v>
      </c>
      <c r="E110" s="17" t="s">
        <v>181</v>
      </c>
      <c r="G110" s="18">
        <v>43.329829791964571</v>
      </c>
      <c r="H110" s="18">
        <v>44.257920006357544</v>
      </c>
      <c r="I110" s="18">
        <v>50.456668314588057</v>
      </c>
      <c r="K110" s="18">
        <v>40.245719999999999</v>
      </c>
      <c r="L110" s="18">
        <v>45.565479999999994</v>
      </c>
      <c r="M110" s="18">
        <v>46.770559999999996</v>
      </c>
      <c r="O110" s="18">
        <v>50.543559999999999</v>
      </c>
      <c r="P110" s="18">
        <v>48.127119999999998</v>
      </c>
      <c r="Q110" s="18">
        <v>51.077080000000002</v>
      </c>
      <c r="S110" s="19">
        <v>8.6153049346160042</v>
      </c>
      <c r="T110" s="19">
        <v>8.9821250122923324</v>
      </c>
      <c r="U110" s="19">
        <v>9.3300289511980168</v>
      </c>
      <c r="W110" s="18">
        <v>59.158864934616005</v>
      </c>
      <c r="X110" s="18">
        <v>57.109245012292327</v>
      </c>
      <c r="Y110" s="18">
        <v>60.407108951198019</v>
      </c>
      <c r="AA110" s="22">
        <f t="shared" si="26"/>
        <v>0.3653149624323449</v>
      </c>
      <c r="AB110" s="22">
        <f t="shared" si="27"/>
        <v>0.29037345189490876</v>
      </c>
      <c r="AC110" s="22">
        <f t="shared" si="28"/>
        <v>0.19720764309230232</v>
      </c>
      <c r="AD110" s="20"/>
      <c r="AE110" s="22">
        <f t="shared" si="23"/>
        <v>0.25587416500437815</v>
      </c>
      <c r="AF110" s="22">
        <f t="shared" si="24"/>
        <v>5.6218874463738876E-2</v>
      </c>
      <c r="AG110" s="22">
        <f t="shared" si="25"/>
        <v>9.2077580426661698E-2</v>
      </c>
      <c r="AI110" s="18">
        <v>4.8801830110917646</v>
      </c>
      <c r="AJ110" s="18">
        <f t="shared" si="20"/>
        <v>0</v>
      </c>
      <c r="AL110" s="18">
        <f t="shared" si="21"/>
        <v>50.456668314588057</v>
      </c>
      <c r="AM110" s="22">
        <f t="shared" si="22"/>
        <v>-0.19720764309230232</v>
      </c>
      <c r="AO110" s="32">
        <v>158986</v>
      </c>
      <c r="AP110" s="34" t="s">
        <v>736</v>
      </c>
      <c r="AQ110" s="34" t="s">
        <v>747</v>
      </c>
    </row>
    <row r="111" spans="4:43" x14ac:dyDescent="0.45">
      <c r="D111" s="17" t="s">
        <v>182</v>
      </c>
      <c r="E111" s="17" t="s">
        <v>183</v>
      </c>
      <c r="G111" s="18">
        <v>5.6789854671015458</v>
      </c>
      <c r="H111" s="18">
        <v>5.9152405440721907</v>
      </c>
      <c r="I111" s="18">
        <v>6.5977528919506092</v>
      </c>
      <c r="K111" s="18">
        <v>5.71</v>
      </c>
      <c r="L111" s="18">
        <v>5.5839999999999996</v>
      </c>
      <c r="M111" s="18">
        <v>6.08</v>
      </c>
      <c r="O111" s="18">
        <v>5.3860000000000001</v>
      </c>
      <c r="P111" s="18">
        <v>7.3422399999999994</v>
      </c>
      <c r="Q111" s="18">
        <v>5.9765599999999992</v>
      </c>
      <c r="S111" s="19">
        <v>1.12915725155712</v>
      </c>
      <c r="T111" s="19">
        <v>1.2004954149902285</v>
      </c>
      <c r="U111" s="19">
        <v>1.2200017867004544</v>
      </c>
      <c r="W111" s="18">
        <v>6.5151572515571194</v>
      </c>
      <c r="X111" s="18">
        <v>8.5427354149902275</v>
      </c>
      <c r="Y111" s="18">
        <v>7.1965617867004541</v>
      </c>
      <c r="AA111" s="22">
        <f t="shared" si="26"/>
        <v>0.14723964153448363</v>
      </c>
      <c r="AB111" s="22">
        <f t="shared" si="27"/>
        <v>0.44419070557512907</v>
      </c>
      <c r="AC111" s="22">
        <f t="shared" si="28"/>
        <v>9.0759521394080056E-2</v>
      </c>
      <c r="AD111" s="20"/>
      <c r="AE111" s="22">
        <f t="shared" si="23"/>
        <v>-5.6742556917688237E-2</v>
      </c>
      <c r="AF111" s="22">
        <f t="shared" si="24"/>
        <v>0.31487106017191974</v>
      </c>
      <c r="AG111" s="22">
        <f t="shared" si="25"/>
        <v>-1.7013157894736983E-2</v>
      </c>
      <c r="AI111" s="18">
        <v>0.65036525957897739</v>
      </c>
      <c r="AJ111" s="18">
        <f t="shared" si="20"/>
        <v>0</v>
      </c>
      <c r="AL111" s="18">
        <f t="shared" si="21"/>
        <v>6.5977528919506092</v>
      </c>
      <c r="AM111" s="22">
        <f t="shared" si="22"/>
        <v>-9.0759521394080056E-2</v>
      </c>
      <c r="AO111" s="32">
        <v>33145</v>
      </c>
      <c r="AP111" s="34" t="s">
        <v>733</v>
      </c>
      <c r="AQ111" s="34" t="s">
        <v>751</v>
      </c>
    </row>
    <row r="112" spans="4:43" x14ac:dyDescent="0.45">
      <c r="D112" s="17" t="s">
        <v>184</v>
      </c>
      <c r="E112" s="17" t="s">
        <v>185</v>
      </c>
      <c r="G112" s="18">
        <v>9.5607859098816164</v>
      </c>
      <c r="H112" s="18">
        <v>10.47826246208054</v>
      </c>
      <c r="I112" s="18">
        <v>11.041168716604659</v>
      </c>
      <c r="K112" s="18">
        <v>6.1760000000000002</v>
      </c>
      <c r="L112" s="18">
        <v>8.1560000000000006</v>
      </c>
      <c r="M112" s="18">
        <v>8.0449999999999999</v>
      </c>
      <c r="O112" s="18">
        <v>11.678000000000001</v>
      </c>
      <c r="P112" s="18">
        <v>11.164999999999999</v>
      </c>
      <c r="Q112" s="18">
        <v>11.848000000000001</v>
      </c>
      <c r="S112" s="19">
        <v>1.9009787581368587</v>
      </c>
      <c r="T112" s="19">
        <v>2.1265586663923153</v>
      </c>
      <c r="U112" s="19">
        <v>2.0416414167242931</v>
      </c>
      <c r="W112" s="18">
        <v>13.578978758136858</v>
      </c>
      <c r="X112" s="18">
        <v>13.291558666392316</v>
      </c>
      <c r="Y112" s="18">
        <v>13.889641416724293</v>
      </c>
      <c r="AA112" s="22">
        <f t="shared" si="26"/>
        <v>0.42027850912362863</v>
      </c>
      <c r="AB112" s="22">
        <f t="shared" si="27"/>
        <v>0.26848880856847462</v>
      </c>
      <c r="AC112" s="22">
        <f t="shared" si="28"/>
        <v>0.25798652056062293</v>
      </c>
      <c r="AD112" s="20"/>
      <c r="AE112" s="22">
        <f t="shared" si="23"/>
        <v>0.89086787564766845</v>
      </c>
      <c r="AF112" s="22">
        <f t="shared" si="24"/>
        <v>0.36893084845512486</v>
      </c>
      <c r="AG112" s="22">
        <f t="shared" si="25"/>
        <v>0.47271597265382237</v>
      </c>
      <c r="AI112" s="18">
        <v>0.62181106675310971</v>
      </c>
      <c r="AJ112" s="18">
        <f t="shared" si="20"/>
        <v>0</v>
      </c>
      <c r="AL112" s="18">
        <f t="shared" si="21"/>
        <v>11.041168716604659</v>
      </c>
      <c r="AM112" s="22">
        <f t="shared" si="22"/>
        <v>-0.25798652056062293</v>
      </c>
      <c r="AO112" s="32">
        <v>26858</v>
      </c>
      <c r="AP112" s="34" t="s">
        <v>733</v>
      </c>
      <c r="AQ112" s="34" t="s">
        <v>771</v>
      </c>
    </row>
    <row r="113" spans="4:43" x14ac:dyDescent="0.45">
      <c r="D113" s="17" t="s">
        <v>186</v>
      </c>
      <c r="E113" s="17" t="s">
        <v>187</v>
      </c>
      <c r="G113" s="18">
        <v>8.604670013160959</v>
      </c>
      <c r="H113" s="18">
        <v>8.7733699344591685</v>
      </c>
      <c r="I113" s="18">
        <v>10.164019882700021</v>
      </c>
      <c r="K113" s="18">
        <v>8.1695599999999988</v>
      </c>
      <c r="L113" s="18">
        <v>7.8498000000000001</v>
      </c>
      <c r="M113" s="18">
        <v>7.3114800000000004</v>
      </c>
      <c r="O113" s="18">
        <v>8.1235599999999994</v>
      </c>
      <c r="P113" s="18">
        <v>8.3568000000000016</v>
      </c>
      <c r="Q113" s="18">
        <v>9.3494799999999998</v>
      </c>
      <c r="S113" s="19">
        <v>1.7108734647943524</v>
      </c>
      <c r="T113" s="19">
        <v>1.7805514926837798</v>
      </c>
      <c r="U113" s="19">
        <v>1.8794463236235119</v>
      </c>
      <c r="W113" s="18">
        <v>9.834433464794353</v>
      </c>
      <c r="X113" s="18">
        <v>10.137351492683781</v>
      </c>
      <c r="Y113" s="18">
        <v>11.228926323623512</v>
      </c>
      <c r="AA113" s="22">
        <f t="shared" si="26"/>
        <v>0.14291814209637954</v>
      </c>
      <c r="AB113" s="22">
        <f t="shared" si="27"/>
        <v>0.15546837400156824</v>
      </c>
      <c r="AC113" s="22">
        <f t="shared" si="28"/>
        <v>0.10477217215366202</v>
      </c>
      <c r="AD113" s="20"/>
      <c r="AE113" s="22">
        <f t="shared" si="23"/>
        <v>-5.6306581994623192E-3</v>
      </c>
      <c r="AF113" s="22">
        <f t="shared" si="24"/>
        <v>6.458763280593155E-2</v>
      </c>
      <c r="AG113" s="22">
        <f t="shared" si="25"/>
        <v>0.27873973532034546</v>
      </c>
      <c r="AI113" s="18">
        <v>0.99796585588139586</v>
      </c>
      <c r="AJ113" s="18">
        <f t="shared" si="20"/>
        <v>0</v>
      </c>
      <c r="AL113" s="18">
        <f t="shared" si="21"/>
        <v>10.164019882700021</v>
      </c>
      <c r="AM113" s="22">
        <f t="shared" si="22"/>
        <v>-0.10477217215366202</v>
      </c>
      <c r="AO113" s="32">
        <v>43774</v>
      </c>
      <c r="AP113" s="34" t="s">
        <v>738</v>
      </c>
      <c r="AQ113" s="34" t="s">
        <v>758</v>
      </c>
    </row>
    <row r="114" spans="4:43" x14ac:dyDescent="0.45">
      <c r="D114" s="17" t="s">
        <v>188</v>
      </c>
      <c r="E114" s="17" t="s">
        <v>189</v>
      </c>
      <c r="G114" s="18">
        <v>9.1604129063272612</v>
      </c>
      <c r="H114" s="18">
        <v>9.0117249224335456</v>
      </c>
      <c r="I114" s="18">
        <v>9.9392818993170504</v>
      </c>
      <c r="K114" s="18">
        <v>9.7360000000000007</v>
      </c>
      <c r="L114" s="18">
        <v>8.6000800000000002</v>
      </c>
      <c r="M114" s="18">
        <v>10.830159999999999</v>
      </c>
      <c r="O114" s="18">
        <v>11.802079999999998</v>
      </c>
      <c r="P114" s="18">
        <v>12.683159999999999</v>
      </c>
      <c r="Q114" s="18">
        <v>12.250159999999999</v>
      </c>
      <c r="S114" s="19">
        <v>1.8213722715716023</v>
      </c>
      <c r="T114" s="19">
        <v>1.8289255305730834</v>
      </c>
      <c r="U114" s="19">
        <v>1.837889638225187</v>
      </c>
      <c r="W114" s="18">
        <v>13.623452271571601</v>
      </c>
      <c r="X114" s="18">
        <v>14.512085530573083</v>
      </c>
      <c r="Y114" s="18">
        <v>14.088049638225188</v>
      </c>
      <c r="AA114" s="22">
        <f t="shared" si="26"/>
        <v>0.48720940975942673</v>
      </c>
      <c r="AB114" s="22">
        <f t="shared" si="27"/>
        <v>0.61035602567573799</v>
      </c>
      <c r="AC114" s="22">
        <f t="shared" si="28"/>
        <v>0.4174112155117774</v>
      </c>
      <c r="AD114" s="20"/>
      <c r="AE114" s="22">
        <f t="shared" si="23"/>
        <v>0.21221035332785512</v>
      </c>
      <c r="AF114" s="22">
        <f t="shared" si="24"/>
        <v>0.47477232769927707</v>
      </c>
      <c r="AG114" s="22">
        <f t="shared" si="25"/>
        <v>0.13111532978275484</v>
      </c>
      <c r="AI114" s="18">
        <v>0.992144323604505</v>
      </c>
      <c r="AJ114" s="18">
        <f t="shared" si="20"/>
        <v>0</v>
      </c>
      <c r="AL114" s="18">
        <f t="shared" si="21"/>
        <v>9.9392818993170504</v>
      </c>
      <c r="AM114" s="22">
        <f t="shared" si="22"/>
        <v>-0.4174112155117774</v>
      </c>
      <c r="AO114" s="32">
        <v>51430</v>
      </c>
      <c r="AP114" s="34" t="s">
        <v>734</v>
      </c>
      <c r="AQ114" s="34" t="s">
        <v>743</v>
      </c>
    </row>
    <row r="115" spans="4:43" x14ac:dyDescent="0.45">
      <c r="D115" s="17" t="s">
        <v>190</v>
      </c>
      <c r="E115" s="17" t="s">
        <v>191</v>
      </c>
      <c r="G115" s="18">
        <v>3.406308112266498</v>
      </c>
      <c r="H115" s="18">
        <v>3.6705160621068238</v>
      </c>
      <c r="I115" s="18">
        <v>4.3031204209508402</v>
      </c>
      <c r="K115" s="18">
        <v>2.399</v>
      </c>
      <c r="L115" s="18">
        <v>2.7170000000000001</v>
      </c>
      <c r="M115" s="18">
        <v>3.26796</v>
      </c>
      <c r="O115" s="18">
        <v>3.6023200000000002</v>
      </c>
      <c r="P115" s="18">
        <v>3.7360000000000002</v>
      </c>
      <c r="Q115" s="18">
        <v>3.92096</v>
      </c>
      <c r="S115" s="19">
        <v>0.67727898377007512</v>
      </c>
      <c r="T115" s="19">
        <v>0.74492958830271594</v>
      </c>
      <c r="U115" s="19">
        <v>0.79569736665223023</v>
      </c>
      <c r="W115" s="18">
        <v>4.2795989837700752</v>
      </c>
      <c r="X115" s="18">
        <v>4.4809295883027165</v>
      </c>
      <c r="Y115" s="18">
        <v>4.71665736665223</v>
      </c>
      <c r="AA115" s="22">
        <f t="shared" si="26"/>
        <v>0.25637459757640796</v>
      </c>
      <c r="AB115" s="22">
        <f t="shared" si="27"/>
        <v>0.22079007760307331</v>
      </c>
      <c r="AC115" s="22">
        <f t="shared" si="28"/>
        <v>9.6101643748564322E-2</v>
      </c>
      <c r="AD115" s="20"/>
      <c r="AE115" s="22">
        <f t="shared" si="23"/>
        <v>0.50159233013755733</v>
      </c>
      <c r="AF115" s="22">
        <f t="shared" si="24"/>
        <v>0.37504600662495402</v>
      </c>
      <c r="AG115" s="22">
        <f t="shared" si="25"/>
        <v>0.19981884723191226</v>
      </c>
      <c r="AI115" s="18">
        <v>0.41261836609888047</v>
      </c>
      <c r="AJ115" s="18">
        <f t="shared" si="20"/>
        <v>0</v>
      </c>
      <c r="AL115" s="18">
        <f t="shared" si="21"/>
        <v>4.3031204209508402</v>
      </c>
      <c r="AM115" s="22">
        <f t="shared" si="22"/>
        <v>-9.6101643748564322E-2</v>
      </c>
      <c r="AO115" s="32">
        <v>21515</v>
      </c>
      <c r="AP115" s="34" t="s">
        <v>738</v>
      </c>
      <c r="AQ115" s="34" t="s">
        <v>749</v>
      </c>
    </row>
    <row r="116" spans="4:43" x14ac:dyDescent="0.45">
      <c r="D116" s="17" t="s">
        <v>192</v>
      </c>
      <c r="E116" s="17" t="s">
        <v>193</v>
      </c>
      <c r="G116" s="18">
        <v>7.6638557570393422</v>
      </c>
      <c r="H116" s="18">
        <v>7.7246619310804796</v>
      </c>
      <c r="I116" s="18">
        <v>8.9474042453749156</v>
      </c>
      <c r="K116" s="18">
        <v>7.7100400000000002</v>
      </c>
      <c r="L116" s="18">
        <v>8.1552800000000012</v>
      </c>
      <c r="M116" s="18">
        <v>10.20044</v>
      </c>
      <c r="O116" s="18">
        <v>10.688799999999999</v>
      </c>
      <c r="P116" s="18">
        <v>12.601720000000002</v>
      </c>
      <c r="Q116" s="18">
        <v>12.310879999999999</v>
      </c>
      <c r="S116" s="19">
        <v>1.523810608968762</v>
      </c>
      <c r="T116" s="19">
        <v>1.5677166738223023</v>
      </c>
      <c r="U116" s="19">
        <v>1.6544798425242904</v>
      </c>
      <c r="W116" s="18">
        <v>12.212610608968761</v>
      </c>
      <c r="X116" s="18">
        <v>14.169436673822304</v>
      </c>
      <c r="Y116" s="18">
        <v>13.96535984252429</v>
      </c>
      <c r="AA116" s="22">
        <f t="shared" si="26"/>
        <v>0.5935334635899604</v>
      </c>
      <c r="AB116" s="22">
        <f t="shared" si="27"/>
        <v>0.83431155955330816</v>
      </c>
      <c r="AC116" s="22">
        <f t="shared" si="28"/>
        <v>0.56082808594942513</v>
      </c>
      <c r="AD116" s="20"/>
      <c r="AE116" s="22">
        <f t="shared" si="23"/>
        <v>0.38634819015206129</v>
      </c>
      <c r="AF116" s="22">
        <f t="shared" si="24"/>
        <v>0.54522223639163836</v>
      </c>
      <c r="AG116" s="22">
        <f t="shared" si="25"/>
        <v>0.20689695738615185</v>
      </c>
      <c r="AI116" s="18">
        <v>0.85620722288845386</v>
      </c>
      <c r="AJ116" s="18">
        <f t="shared" si="20"/>
        <v>0</v>
      </c>
      <c r="AL116" s="18">
        <f t="shared" si="21"/>
        <v>8.9474042453749156</v>
      </c>
      <c r="AM116" s="22">
        <f t="shared" si="22"/>
        <v>-0.56082808594942513</v>
      </c>
      <c r="AO116" s="32">
        <v>39595</v>
      </c>
      <c r="AP116" s="34" t="s">
        <v>738</v>
      </c>
      <c r="AQ116" s="34" t="s">
        <v>752</v>
      </c>
    </row>
    <row r="117" spans="4:43" x14ac:dyDescent="0.45">
      <c r="D117" s="17" t="s">
        <v>194</v>
      </c>
      <c r="E117" s="17" t="s">
        <v>195</v>
      </c>
      <c r="G117" s="18">
        <v>5.4499380221316276</v>
      </c>
      <c r="H117" s="18">
        <v>6.2329903097454498</v>
      </c>
      <c r="I117" s="18">
        <v>6.9260112190949874</v>
      </c>
      <c r="K117" s="18">
        <v>3.4702000000000002</v>
      </c>
      <c r="L117" s="18">
        <v>4.2461599999999997</v>
      </c>
      <c r="M117" s="18">
        <v>6.3505599999999998</v>
      </c>
      <c r="O117" s="18">
        <v>6.2371999999999996</v>
      </c>
      <c r="P117" s="18">
        <v>6.2991600000000005</v>
      </c>
      <c r="Q117" s="18">
        <v>6.5655599999999996</v>
      </c>
      <c r="S117" s="19">
        <v>1.0836155637087068</v>
      </c>
      <c r="T117" s="19">
        <v>1.2649825873990048</v>
      </c>
      <c r="U117" s="19">
        <v>1.2807005961548115</v>
      </c>
      <c r="W117" s="18">
        <v>7.3208155637087069</v>
      </c>
      <c r="X117" s="18">
        <v>7.5641425873990054</v>
      </c>
      <c r="Y117" s="18">
        <v>7.8462605961548109</v>
      </c>
      <c r="AA117" s="22">
        <f t="shared" si="26"/>
        <v>0.3432841867154528</v>
      </c>
      <c r="AB117" s="22">
        <f t="shared" si="27"/>
        <v>0.21356559396093763</v>
      </c>
      <c r="AC117" s="22">
        <f t="shared" si="28"/>
        <v>0.13286859462813161</v>
      </c>
      <c r="AD117" s="20"/>
      <c r="AE117" s="22">
        <f t="shared" si="23"/>
        <v>0.79736038268687659</v>
      </c>
      <c r="AF117" s="22">
        <f t="shared" si="24"/>
        <v>0.4834956760932233</v>
      </c>
      <c r="AG117" s="22">
        <f t="shared" si="25"/>
        <v>3.3855282053866093E-2</v>
      </c>
      <c r="AI117" s="18">
        <v>0.60678336314540637</v>
      </c>
      <c r="AJ117" s="18">
        <f t="shared" si="20"/>
        <v>0</v>
      </c>
      <c r="AL117" s="18">
        <f t="shared" si="21"/>
        <v>6.9260112190949874</v>
      </c>
      <c r="AM117" s="22">
        <f t="shared" si="22"/>
        <v>-0.13286859462813161</v>
      </c>
      <c r="AO117" s="32">
        <v>30447</v>
      </c>
      <c r="AP117" s="34" t="s">
        <v>738</v>
      </c>
      <c r="AQ117" s="34" t="s">
        <v>752</v>
      </c>
    </row>
    <row r="118" spans="4:43" x14ac:dyDescent="0.45">
      <c r="D118" s="17" t="s">
        <v>196</v>
      </c>
      <c r="E118" s="17" t="s">
        <v>197</v>
      </c>
      <c r="G118" s="18">
        <v>4.1493771316254868</v>
      </c>
      <c r="H118" s="18">
        <v>4.0709656502889997</v>
      </c>
      <c r="I118" s="18">
        <v>4.1873117866003779</v>
      </c>
      <c r="K118" s="18">
        <v>3.5052399999999997</v>
      </c>
      <c r="L118" s="18">
        <v>3.3748800000000001</v>
      </c>
      <c r="M118" s="18">
        <v>3.1882800000000002</v>
      </c>
      <c r="O118" s="18">
        <v>3.3085999999999998</v>
      </c>
      <c r="P118" s="18">
        <v>4.0096799999999995</v>
      </c>
      <c r="Q118" s="18">
        <v>4.2303999999999995</v>
      </c>
      <c r="S118" s="19">
        <v>0.8250239950009054</v>
      </c>
      <c r="T118" s="19">
        <v>0.82620065259260123</v>
      </c>
      <c r="U118" s="19">
        <v>0.77428299373819198</v>
      </c>
      <c r="W118" s="18">
        <v>4.1336239950009057</v>
      </c>
      <c r="X118" s="18">
        <v>4.8358806525926008</v>
      </c>
      <c r="Y118" s="18">
        <v>5.004682993738192</v>
      </c>
      <c r="AA118" s="22">
        <f t="shared" si="26"/>
        <v>-3.7965063489926593E-3</v>
      </c>
      <c r="AB118" s="22">
        <f t="shared" si="27"/>
        <v>0.18789522388853844</v>
      </c>
      <c r="AC118" s="22">
        <f t="shared" si="28"/>
        <v>0.19520189773148627</v>
      </c>
      <c r="AD118" s="20"/>
      <c r="AE118" s="22">
        <f t="shared" si="23"/>
        <v>-5.6098869121657846E-2</v>
      </c>
      <c r="AF118" s="22">
        <f t="shared" si="24"/>
        <v>0.18809557673161692</v>
      </c>
      <c r="AG118" s="22">
        <f t="shared" si="25"/>
        <v>0.32685962337059454</v>
      </c>
      <c r="AI118" s="18">
        <v>0.4415175132736982</v>
      </c>
      <c r="AJ118" s="18">
        <f t="shared" si="20"/>
        <v>0</v>
      </c>
      <c r="AL118" s="18">
        <f t="shared" si="21"/>
        <v>4.1873117866003779</v>
      </c>
      <c r="AM118" s="22">
        <f t="shared" si="22"/>
        <v>-0.19520189773148627</v>
      </c>
      <c r="AO118" s="32">
        <v>17071</v>
      </c>
      <c r="AP118" s="34" t="s">
        <v>739</v>
      </c>
      <c r="AQ118" s="34" t="s">
        <v>756</v>
      </c>
    </row>
    <row r="119" spans="4:43" x14ac:dyDescent="0.45">
      <c r="D119" s="17" t="s">
        <v>198</v>
      </c>
      <c r="E119" s="17" t="s">
        <v>199</v>
      </c>
      <c r="G119" s="18">
        <v>4.5786826566951024</v>
      </c>
      <c r="H119" s="18">
        <v>4.3445574232450115</v>
      </c>
      <c r="I119" s="18">
        <v>5.1553982268295098</v>
      </c>
      <c r="K119" s="18">
        <v>4.133</v>
      </c>
      <c r="L119" s="18">
        <v>4.1539999999999999</v>
      </c>
      <c r="M119" s="18">
        <v>4.3499999999999996</v>
      </c>
      <c r="O119" s="18">
        <v>4.43</v>
      </c>
      <c r="P119" s="18">
        <v>5.5389999999999997</v>
      </c>
      <c r="Q119" s="18">
        <v>5.98</v>
      </c>
      <c r="S119" s="19">
        <v>0.9103831581074282</v>
      </c>
      <c r="T119" s="19">
        <v>0.88172598018758541</v>
      </c>
      <c r="U119" s="19">
        <v>0.95329351536608575</v>
      </c>
      <c r="W119" s="18">
        <v>5.3403831581074286</v>
      </c>
      <c r="X119" s="18">
        <v>6.4207259801875853</v>
      </c>
      <c r="Y119" s="18">
        <v>6.9332935153660857</v>
      </c>
      <c r="AA119" s="22">
        <f t="shared" si="26"/>
        <v>0.16635800262299075</v>
      </c>
      <c r="AB119" s="22">
        <f t="shared" si="27"/>
        <v>0.47787803329156003</v>
      </c>
      <c r="AC119" s="22">
        <f t="shared" si="28"/>
        <v>0.34486090313724493</v>
      </c>
      <c r="AD119" s="20"/>
      <c r="AE119" s="22">
        <f t="shared" si="23"/>
        <v>7.1860633922090425E-2</v>
      </c>
      <c r="AF119" s="22">
        <f t="shared" si="24"/>
        <v>0.33341357727491572</v>
      </c>
      <c r="AG119" s="22">
        <f t="shared" si="25"/>
        <v>0.37471264367816115</v>
      </c>
      <c r="AI119" s="18">
        <v>0.52829257866743551</v>
      </c>
      <c r="AJ119" s="18">
        <f t="shared" si="20"/>
        <v>0</v>
      </c>
      <c r="AL119" s="18">
        <f t="shared" si="21"/>
        <v>5.1553982268295098</v>
      </c>
      <c r="AM119" s="22">
        <f t="shared" si="22"/>
        <v>-0.34486090313724493</v>
      </c>
      <c r="AO119" s="32">
        <v>26431</v>
      </c>
      <c r="AP119" s="34" t="s">
        <v>738</v>
      </c>
      <c r="AQ119" s="34" t="s">
        <v>768</v>
      </c>
    </row>
    <row r="120" spans="4:43" x14ac:dyDescent="0.45">
      <c r="D120" s="17" t="s">
        <v>200</v>
      </c>
      <c r="E120" s="17" t="s">
        <v>201</v>
      </c>
      <c r="G120" s="18">
        <v>8.5144546847254894</v>
      </c>
      <c r="H120" s="18">
        <v>8.5971400764858323</v>
      </c>
      <c r="I120" s="18">
        <v>9.7498861685631848</v>
      </c>
      <c r="K120" s="18">
        <v>6.5910799999999998</v>
      </c>
      <c r="L120" s="18">
        <v>6.0935200000000007</v>
      </c>
      <c r="M120" s="18">
        <v>6.1421599999999996</v>
      </c>
      <c r="O120" s="18">
        <v>6.7983199999999995</v>
      </c>
      <c r="P120" s="18">
        <v>5.46624</v>
      </c>
      <c r="Q120" s="18">
        <v>7.2968799999999998</v>
      </c>
      <c r="S120" s="19">
        <v>1.692935878425337</v>
      </c>
      <c r="T120" s="19">
        <v>1.7447857220604055</v>
      </c>
      <c r="U120" s="19">
        <v>1.8028681492883922</v>
      </c>
      <c r="W120" s="18">
        <v>8.4912558784253367</v>
      </c>
      <c r="X120" s="18">
        <v>7.2110257220604055</v>
      </c>
      <c r="Y120" s="18">
        <v>9.0997481492883932</v>
      </c>
      <c r="AA120" s="22">
        <f t="shared" si="26"/>
        <v>-2.7246379432578588E-3</v>
      </c>
      <c r="AB120" s="22">
        <f t="shared" si="27"/>
        <v>-0.16122970454053775</v>
      </c>
      <c r="AC120" s="22">
        <f t="shared" si="28"/>
        <v>-6.668160099869154E-2</v>
      </c>
      <c r="AD120" s="20"/>
      <c r="AE120" s="22">
        <f t="shared" si="23"/>
        <v>3.144249500840525E-2</v>
      </c>
      <c r="AF120" s="22">
        <f t="shared" si="24"/>
        <v>-0.10294214181622456</v>
      </c>
      <c r="AG120" s="22">
        <f t="shared" si="25"/>
        <v>0.18799901012021833</v>
      </c>
      <c r="AI120" s="18">
        <v>1.0107929566778273</v>
      </c>
      <c r="AJ120" s="18">
        <f t="shared" si="20"/>
        <v>0</v>
      </c>
      <c r="AL120" s="18">
        <f t="shared" si="21"/>
        <v>9.7498861685631848</v>
      </c>
      <c r="AM120" s="22">
        <f t="shared" si="22"/>
        <v>6.668160099869154E-2</v>
      </c>
      <c r="AO120" s="32">
        <v>49611</v>
      </c>
      <c r="AP120" s="34" t="s">
        <v>735</v>
      </c>
      <c r="AQ120" s="34" t="s">
        <v>745</v>
      </c>
    </row>
    <row r="121" spans="4:43" x14ac:dyDescent="0.45">
      <c r="D121" s="17" t="s">
        <v>202</v>
      </c>
      <c r="E121" s="17" t="s">
        <v>203</v>
      </c>
      <c r="G121" s="18">
        <v>7.3054151402551435</v>
      </c>
      <c r="H121" s="18">
        <v>7.3141266482847378</v>
      </c>
      <c r="I121" s="18">
        <v>8.451562335645896</v>
      </c>
      <c r="K121" s="18">
        <v>6.1109999999999998</v>
      </c>
      <c r="L121" s="18">
        <v>7.492</v>
      </c>
      <c r="M121" s="18">
        <v>7.4489999999999998</v>
      </c>
      <c r="O121" s="18">
        <v>7.7610000000000001</v>
      </c>
      <c r="P121" s="18">
        <v>8.8460000000000001</v>
      </c>
      <c r="Q121" s="18">
        <v>10.804</v>
      </c>
      <c r="S121" s="19">
        <v>1.4525415726172646</v>
      </c>
      <c r="T121" s="19">
        <v>1.4843987223347848</v>
      </c>
      <c r="U121" s="19">
        <v>1.562792865807052</v>
      </c>
      <c r="W121" s="18">
        <v>9.2135415726172649</v>
      </c>
      <c r="X121" s="18">
        <v>10.330398722334785</v>
      </c>
      <c r="Y121" s="18">
        <v>12.366792865807053</v>
      </c>
      <c r="AA121" s="22">
        <f t="shared" si="26"/>
        <v>0.26119342922043437</v>
      </c>
      <c r="AB121" s="22">
        <f t="shared" si="27"/>
        <v>0.41238991599323804</v>
      </c>
      <c r="AC121" s="22">
        <f t="shared" si="28"/>
        <v>0.46325523905183885</v>
      </c>
      <c r="AD121" s="20"/>
      <c r="AE121" s="22">
        <f t="shared" si="23"/>
        <v>0.27000490918016701</v>
      </c>
      <c r="AF121" s="22">
        <f t="shared" si="24"/>
        <v>0.18072610784837162</v>
      </c>
      <c r="AG121" s="22">
        <f t="shared" si="25"/>
        <v>0.45039602631225673</v>
      </c>
      <c r="AI121" s="18">
        <v>0.82185840329450843</v>
      </c>
      <c r="AJ121" s="18">
        <f t="shared" si="20"/>
        <v>0</v>
      </c>
      <c r="AL121" s="18">
        <f t="shared" si="21"/>
        <v>8.451562335645896</v>
      </c>
      <c r="AM121" s="22">
        <f t="shared" si="22"/>
        <v>-0.46325523905183885</v>
      </c>
      <c r="AO121" s="32">
        <v>37653</v>
      </c>
      <c r="AP121" s="34" t="s">
        <v>740</v>
      </c>
      <c r="AQ121" s="34" t="s">
        <v>740</v>
      </c>
    </row>
    <row r="122" spans="4:43" x14ac:dyDescent="0.45">
      <c r="D122" s="17" t="s">
        <v>204</v>
      </c>
      <c r="E122" s="17" t="s">
        <v>205</v>
      </c>
      <c r="G122" s="18">
        <v>5.2746471441665568</v>
      </c>
      <c r="H122" s="18">
        <v>5.3954616568952902</v>
      </c>
      <c r="I122" s="18">
        <v>5.4742086241796635</v>
      </c>
      <c r="K122" s="18">
        <v>4.8</v>
      </c>
      <c r="L122" s="18">
        <v>4.5381599999999995</v>
      </c>
      <c r="M122" s="18">
        <v>4.7740799999999997</v>
      </c>
      <c r="O122" s="18">
        <v>5.3834</v>
      </c>
      <c r="P122" s="18">
        <v>5.8354399999999993</v>
      </c>
      <c r="Q122" s="18">
        <v>7.5223199999999997</v>
      </c>
      <c r="S122" s="19">
        <v>1.0487623373476445</v>
      </c>
      <c r="T122" s="19">
        <v>1.0950065229975083</v>
      </c>
      <c r="U122" s="19">
        <v>1.0122452919414704</v>
      </c>
      <c r="W122" s="18">
        <v>6.432162337347644</v>
      </c>
      <c r="X122" s="18">
        <v>6.9304465229975074</v>
      </c>
      <c r="Y122" s="18">
        <v>8.534565291941469</v>
      </c>
      <c r="AA122" s="22">
        <f t="shared" si="26"/>
        <v>0.21944883923870234</v>
      </c>
      <c r="AB122" s="22">
        <f t="shared" si="27"/>
        <v>0.28449555639794749</v>
      </c>
      <c r="AC122" s="22">
        <f t="shared" si="28"/>
        <v>0.5590500614543924</v>
      </c>
      <c r="AD122" s="20"/>
      <c r="AE122" s="22">
        <f t="shared" si="23"/>
        <v>0.1215416666666667</v>
      </c>
      <c r="AF122" s="22">
        <f t="shared" si="24"/>
        <v>0.28586034868757382</v>
      </c>
      <c r="AG122" s="22">
        <f t="shared" si="25"/>
        <v>0.57565855620349893</v>
      </c>
      <c r="AI122" s="18">
        <v>0.47026907093495052</v>
      </c>
      <c r="AJ122" s="18">
        <f t="shared" si="20"/>
        <v>0</v>
      </c>
      <c r="AL122" s="18">
        <f t="shared" si="21"/>
        <v>5.4742086241796635</v>
      </c>
      <c r="AM122" s="22">
        <f t="shared" si="22"/>
        <v>-0.5590500614543924</v>
      </c>
      <c r="AO122" s="32">
        <v>23793</v>
      </c>
      <c r="AP122" s="34" t="s">
        <v>738</v>
      </c>
      <c r="AQ122" s="34" t="s">
        <v>768</v>
      </c>
    </row>
    <row r="123" spans="4:43" x14ac:dyDescent="0.45">
      <c r="D123" s="17" t="s">
        <v>206</v>
      </c>
      <c r="E123" s="17" t="s">
        <v>207</v>
      </c>
      <c r="G123" s="18">
        <v>7.2163890293635307</v>
      </c>
      <c r="H123" s="18">
        <v>7.4569244131375987</v>
      </c>
      <c r="I123" s="18">
        <v>9.3611464768905925</v>
      </c>
      <c r="K123" s="18">
        <v>8.5760000000000005</v>
      </c>
      <c r="L123" s="18">
        <v>6.6589999999999998</v>
      </c>
      <c r="M123" s="18">
        <v>8.75</v>
      </c>
      <c r="O123" s="18">
        <v>6.7629999999999999</v>
      </c>
      <c r="P123" s="18">
        <v>9.4329999999999998</v>
      </c>
      <c r="Q123" s="18">
        <v>10.76</v>
      </c>
      <c r="S123" s="19">
        <v>1.4348404393297198</v>
      </c>
      <c r="T123" s="19">
        <v>1.5133794646561605</v>
      </c>
      <c r="U123" s="19">
        <v>1.7309856271374704</v>
      </c>
      <c r="W123" s="18">
        <v>8.1978404393297204</v>
      </c>
      <c r="X123" s="18">
        <v>10.946379464656159</v>
      </c>
      <c r="Y123" s="18">
        <v>12.490985627137469</v>
      </c>
      <c r="AA123" s="22">
        <f t="shared" si="26"/>
        <v>0.13600311817623162</v>
      </c>
      <c r="AB123" s="22">
        <f t="shared" si="27"/>
        <v>0.46794829318248737</v>
      </c>
      <c r="AC123" s="22">
        <f t="shared" si="28"/>
        <v>0.334343571908992</v>
      </c>
      <c r="AD123" s="20"/>
      <c r="AE123" s="22">
        <f t="shared" si="23"/>
        <v>-0.21140391791044782</v>
      </c>
      <c r="AF123" s="22">
        <f t="shared" si="24"/>
        <v>0.41657906592581473</v>
      </c>
      <c r="AG123" s="22">
        <f t="shared" si="25"/>
        <v>0.22971428571428568</v>
      </c>
      <c r="AI123" s="18">
        <v>0.88056382857035542</v>
      </c>
      <c r="AJ123" s="18">
        <f t="shared" si="20"/>
        <v>0</v>
      </c>
      <c r="AL123" s="18">
        <f t="shared" si="21"/>
        <v>9.3611464768905925</v>
      </c>
      <c r="AM123" s="22">
        <f t="shared" si="22"/>
        <v>-0.334343571908992</v>
      </c>
      <c r="AO123" s="32">
        <v>57715</v>
      </c>
      <c r="AP123" s="34" t="s">
        <v>732</v>
      </c>
      <c r="AQ123" s="34" t="s">
        <v>762</v>
      </c>
    </row>
    <row r="124" spans="4:43" x14ac:dyDescent="0.45">
      <c r="D124" s="17" t="s">
        <v>208</v>
      </c>
      <c r="E124" s="17" t="s">
        <v>209</v>
      </c>
      <c r="G124" s="18">
        <v>8.2214816274262539</v>
      </c>
      <c r="H124" s="18">
        <v>8.373934358879195</v>
      </c>
      <c r="I124" s="18">
        <v>9.3775355469684705</v>
      </c>
      <c r="K124" s="18">
        <v>6.891</v>
      </c>
      <c r="L124" s="18">
        <v>6.6489200000000004</v>
      </c>
      <c r="M124" s="18">
        <v>7.0287600000000001</v>
      </c>
      <c r="O124" s="18">
        <v>7.3959999999999999</v>
      </c>
      <c r="P124" s="18">
        <v>7.8909200000000004</v>
      </c>
      <c r="Q124" s="18">
        <v>8.8877600000000001</v>
      </c>
      <c r="S124" s="19">
        <v>1.6346838096224328</v>
      </c>
      <c r="T124" s="19">
        <v>1.6994862217966507</v>
      </c>
      <c r="U124" s="19">
        <v>1.734016158153836</v>
      </c>
      <c r="W124" s="18">
        <v>9.0306838096224329</v>
      </c>
      <c r="X124" s="18">
        <v>9.5904062217966519</v>
      </c>
      <c r="Y124" s="18">
        <v>10.621776158153835</v>
      </c>
      <c r="AA124" s="22">
        <f t="shared" si="26"/>
        <v>9.8425347019780535E-2</v>
      </c>
      <c r="AB124" s="22">
        <f t="shared" si="27"/>
        <v>0.14526885580701818</v>
      </c>
      <c r="AC124" s="22">
        <f t="shared" si="28"/>
        <v>0.1326831132714392</v>
      </c>
      <c r="AD124" s="20"/>
      <c r="AE124" s="22">
        <f t="shared" si="23"/>
        <v>7.3283993614859946E-2</v>
      </c>
      <c r="AF124" s="22">
        <f t="shared" si="24"/>
        <v>0.18679725429092242</v>
      </c>
      <c r="AG124" s="22">
        <f t="shared" si="25"/>
        <v>0.26448477398573861</v>
      </c>
      <c r="AI124" s="18">
        <v>0.96499168833685056</v>
      </c>
      <c r="AJ124" s="18">
        <f t="shared" si="20"/>
        <v>0</v>
      </c>
      <c r="AL124" s="18">
        <f t="shared" si="21"/>
        <v>9.3775355469684705</v>
      </c>
      <c r="AM124" s="22">
        <f t="shared" si="22"/>
        <v>-0.1326831132714392</v>
      </c>
      <c r="AO124" s="32">
        <v>36682</v>
      </c>
      <c r="AP124" s="34" t="s">
        <v>735</v>
      </c>
      <c r="AQ124" s="34" t="s">
        <v>744</v>
      </c>
    </row>
    <row r="125" spans="4:43" x14ac:dyDescent="0.45">
      <c r="D125" s="17" t="s">
        <v>210</v>
      </c>
      <c r="E125" s="17" t="s">
        <v>211</v>
      </c>
      <c r="G125" s="18">
        <v>21.326123279887391</v>
      </c>
      <c r="H125" s="18">
        <v>19.317361213480769</v>
      </c>
      <c r="I125" s="18">
        <v>18.304159804630952</v>
      </c>
      <c r="K125" s="18">
        <v>19.202680000000001</v>
      </c>
      <c r="L125" s="18">
        <v>20.156759999999998</v>
      </c>
      <c r="M125" s="18">
        <v>18.146360000000001</v>
      </c>
      <c r="O125" s="18">
        <v>19.856480000000001</v>
      </c>
      <c r="P125" s="18">
        <v>19.620399999999997</v>
      </c>
      <c r="Q125" s="18">
        <v>24.931360000000002</v>
      </c>
      <c r="S125" s="19">
        <v>4.2402902575794474</v>
      </c>
      <c r="T125" s="19">
        <v>3.9204497929899773</v>
      </c>
      <c r="U125" s="19">
        <v>3.3846535375619777</v>
      </c>
      <c r="W125" s="18">
        <v>24.096770257579447</v>
      </c>
      <c r="X125" s="18">
        <v>23.540849792989974</v>
      </c>
      <c r="Y125" s="18">
        <v>28.316013537561979</v>
      </c>
      <c r="AA125" s="22">
        <f t="shared" si="26"/>
        <v>0.12991798562399975</v>
      </c>
      <c r="AB125" s="22">
        <f t="shared" si="27"/>
        <v>0.21863693145427185</v>
      </c>
      <c r="AC125" s="22">
        <f t="shared" si="28"/>
        <v>0.54697149936365985</v>
      </c>
      <c r="AD125" s="20"/>
      <c r="AE125" s="22">
        <f t="shared" si="23"/>
        <v>3.4047330893396149E-2</v>
      </c>
      <c r="AF125" s="22">
        <f t="shared" si="24"/>
        <v>-2.6609435246537735E-2</v>
      </c>
      <c r="AG125" s="22">
        <f t="shared" si="25"/>
        <v>0.37390418794733488</v>
      </c>
      <c r="AI125" s="18">
        <v>1.667806557757179</v>
      </c>
      <c r="AJ125" s="18">
        <f t="shared" si="20"/>
        <v>0</v>
      </c>
      <c r="AL125" s="18">
        <f t="shared" si="21"/>
        <v>18.304159804630952</v>
      </c>
      <c r="AM125" s="22">
        <f t="shared" si="22"/>
        <v>-0.54697149936365985</v>
      </c>
      <c r="AO125" s="32">
        <v>73181</v>
      </c>
      <c r="AP125" s="34" t="s">
        <v>735</v>
      </c>
      <c r="AQ125" s="34" t="s">
        <v>764</v>
      </c>
    </row>
    <row r="126" spans="4:43" x14ac:dyDescent="0.45">
      <c r="D126" s="17" t="s">
        <v>212</v>
      </c>
      <c r="E126" s="17" t="s">
        <v>213</v>
      </c>
      <c r="G126" s="18">
        <v>2.5929282054659586</v>
      </c>
      <c r="H126" s="18">
        <v>3.1107147492785536</v>
      </c>
      <c r="I126" s="18">
        <v>3.005841812881076</v>
      </c>
      <c r="K126" s="18">
        <v>1.601</v>
      </c>
      <c r="L126" s="18">
        <v>2.3919999999999999</v>
      </c>
      <c r="M126" s="18">
        <v>0.35399999999999998</v>
      </c>
      <c r="O126" s="18">
        <v>2.7120000000000002</v>
      </c>
      <c r="P126" s="18">
        <v>0.36399999999999999</v>
      </c>
      <c r="Q126" s="18">
        <v>3.32</v>
      </c>
      <c r="S126" s="19">
        <v>0.51555400219454806</v>
      </c>
      <c r="T126" s="19">
        <v>0.63131816297711096</v>
      </c>
      <c r="U126" s="19">
        <v>0.55581535748751976</v>
      </c>
      <c r="W126" s="18">
        <v>3.2275540021945481</v>
      </c>
      <c r="X126" s="18">
        <v>0.99531816297711095</v>
      </c>
      <c r="Y126" s="18">
        <v>3.8758153574875194</v>
      </c>
      <c r="AA126" s="22">
        <f t="shared" si="26"/>
        <v>0.2447525524967418</v>
      </c>
      <c r="AB126" s="22">
        <f t="shared" si="27"/>
        <v>-0.68003554063967186</v>
      </c>
      <c r="AC126" s="22">
        <f t="shared" si="28"/>
        <v>0.28942758759902287</v>
      </c>
      <c r="AD126" s="20"/>
      <c r="AE126" s="22">
        <f t="shared" si="23"/>
        <v>0.69394128669581523</v>
      </c>
      <c r="AF126" s="22">
        <f t="shared" si="24"/>
        <v>-0.84782608695652173</v>
      </c>
      <c r="AG126" s="22" t="str">
        <f t="shared" si="25"/>
        <v>-</v>
      </c>
      <c r="AI126" s="18">
        <v>0.26134172654852217</v>
      </c>
      <c r="AJ126" s="18">
        <f t="shared" si="20"/>
        <v>0</v>
      </c>
      <c r="AL126" s="18">
        <f t="shared" si="21"/>
        <v>3.005841812881076</v>
      </c>
      <c r="AM126" s="22">
        <f t="shared" si="22"/>
        <v>-0.28942758759902287</v>
      </c>
      <c r="AO126" s="32">
        <v>12483</v>
      </c>
      <c r="AP126" s="34" t="s">
        <v>738</v>
      </c>
      <c r="AQ126" s="34" t="s">
        <v>759</v>
      </c>
    </row>
    <row r="127" spans="4:43" x14ac:dyDescent="0.45">
      <c r="D127" s="17" t="s">
        <v>214</v>
      </c>
      <c r="E127" s="17" t="s">
        <v>215</v>
      </c>
      <c r="G127" s="18">
        <v>121.51018105100873</v>
      </c>
      <c r="H127" s="18">
        <v>129.43933974415634</v>
      </c>
      <c r="I127" s="18">
        <v>151.64874288748945</v>
      </c>
      <c r="K127" s="18">
        <v>101.55244</v>
      </c>
      <c r="L127" s="18">
        <v>105.4074</v>
      </c>
      <c r="M127" s="18">
        <v>116.92283999999999</v>
      </c>
      <c r="O127" s="18">
        <v>116.15207999999998</v>
      </c>
      <c r="P127" s="18">
        <v>136.01635999999999</v>
      </c>
      <c r="Q127" s="18">
        <v>149.62827999999999</v>
      </c>
      <c r="S127" s="19">
        <v>24.159967104439797</v>
      </c>
      <c r="T127" s="19">
        <v>26.269655937820424</v>
      </c>
      <c r="U127" s="19">
        <v>28.041628764140732</v>
      </c>
      <c r="W127" s="18">
        <v>140.31204710443978</v>
      </c>
      <c r="X127" s="18">
        <v>162.28601593782042</v>
      </c>
      <c r="Y127" s="18">
        <v>177.66990876414073</v>
      </c>
      <c r="AA127" s="22">
        <f t="shared" si="26"/>
        <v>0.15473490279418006</v>
      </c>
      <c r="AB127" s="22">
        <f t="shared" si="27"/>
        <v>0.2537611537465137</v>
      </c>
      <c r="AC127" s="22">
        <f t="shared" si="28"/>
        <v>0.17158840476479773</v>
      </c>
      <c r="AD127" s="20"/>
      <c r="AE127" s="22">
        <f t="shared" si="23"/>
        <v>0.14376454174808581</v>
      </c>
      <c r="AF127" s="22">
        <f t="shared" si="24"/>
        <v>0.2903872024165286</v>
      </c>
      <c r="AG127" s="22">
        <f t="shared" si="25"/>
        <v>0.27971814574466375</v>
      </c>
      <c r="AI127" s="18">
        <v>15.181035651514431</v>
      </c>
      <c r="AJ127" s="18">
        <f t="shared" si="20"/>
        <v>0</v>
      </c>
      <c r="AL127" s="18">
        <f t="shared" si="21"/>
        <v>151.64874288748945</v>
      </c>
      <c r="AM127" s="22">
        <f t="shared" si="22"/>
        <v>-0.17158840476479773</v>
      </c>
      <c r="AO127" s="32">
        <v>537833</v>
      </c>
      <c r="AP127" s="34" t="s">
        <v>735</v>
      </c>
      <c r="AQ127" s="34" t="s">
        <v>767</v>
      </c>
    </row>
    <row r="128" spans="4:43" x14ac:dyDescent="0.45">
      <c r="D128" s="17" t="s">
        <v>216</v>
      </c>
      <c r="E128" s="17" t="s">
        <v>217</v>
      </c>
      <c r="G128" s="18">
        <v>47.959129949208858</v>
      </c>
      <c r="H128" s="18">
        <v>53.236406869154187</v>
      </c>
      <c r="I128" s="18">
        <v>60.311786358171375</v>
      </c>
      <c r="K128" s="18">
        <v>59.543800000000005</v>
      </c>
      <c r="L128" s="18">
        <v>61.975000000000001</v>
      </c>
      <c r="M128" s="18">
        <v>56.588999999999999</v>
      </c>
      <c r="O128" s="18">
        <v>67.700999999999993</v>
      </c>
      <c r="P128" s="18">
        <v>63.032319999999999</v>
      </c>
      <c r="Q128" s="18">
        <v>68.753239999999991</v>
      </c>
      <c r="S128" s="19">
        <v>9.5357524111007059</v>
      </c>
      <c r="T128" s="19">
        <v>10.804304893571871</v>
      </c>
      <c r="U128" s="19">
        <v>11.152355706718696</v>
      </c>
      <c r="W128" s="18">
        <v>77.23675241110071</v>
      </c>
      <c r="X128" s="18">
        <v>73.83662489357188</v>
      </c>
      <c r="Y128" s="18">
        <v>79.905595706718685</v>
      </c>
      <c r="AA128" s="22">
        <f t="shared" si="26"/>
        <v>0.61047025859097803</v>
      </c>
      <c r="AB128" s="22">
        <f t="shared" si="27"/>
        <v>0.38695733307188518</v>
      </c>
      <c r="AC128" s="22">
        <f t="shared" si="28"/>
        <v>0.32487529439413848</v>
      </c>
      <c r="AD128" s="20"/>
      <c r="AE128" s="22">
        <f t="shared" si="23"/>
        <v>0.13699495161544928</v>
      </c>
      <c r="AF128" s="22">
        <f t="shared" si="24"/>
        <v>1.706042759177083E-2</v>
      </c>
      <c r="AG128" s="22">
        <f t="shared" si="25"/>
        <v>0.21495767728710513</v>
      </c>
      <c r="AI128" s="18">
        <v>5.2540739535415328</v>
      </c>
      <c r="AJ128" s="18">
        <f t="shared" si="20"/>
        <v>0</v>
      </c>
      <c r="AL128" s="18">
        <f t="shared" si="21"/>
        <v>60.311786358171375</v>
      </c>
      <c r="AM128" s="22">
        <f t="shared" si="22"/>
        <v>-0.32487529439413848</v>
      </c>
      <c r="AO128" s="32">
        <v>231299</v>
      </c>
      <c r="AP128" s="34" t="s">
        <v>217</v>
      </c>
      <c r="AQ128" s="34" t="s">
        <v>217</v>
      </c>
    </row>
    <row r="129" spans="4:43" x14ac:dyDescent="0.45">
      <c r="D129" s="17" t="s">
        <v>218</v>
      </c>
      <c r="E129" s="17" t="s">
        <v>219</v>
      </c>
      <c r="G129" s="18">
        <v>1.9113573601472316</v>
      </c>
      <c r="H129" s="18">
        <v>1.837466031383074</v>
      </c>
      <c r="I129" s="18">
        <v>2.2366213369005177</v>
      </c>
      <c r="K129" s="18">
        <v>1.823</v>
      </c>
      <c r="L129" s="18">
        <v>1.8759999999999999</v>
      </c>
      <c r="M129" s="18">
        <v>2.4417600000000004</v>
      </c>
      <c r="O129" s="18">
        <v>1.885</v>
      </c>
      <c r="P129" s="18">
        <v>2.5113600000000003</v>
      </c>
      <c r="Q129" s="18">
        <v>2.4095200000000001</v>
      </c>
      <c r="S129" s="19">
        <v>0.38003672240930014</v>
      </c>
      <c r="T129" s="19">
        <v>0.37291290682780909</v>
      </c>
      <c r="U129" s="19">
        <v>0.41357748189084759</v>
      </c>
      <c r="W129" s="18">
        <v>2.2650367224093002</v>
      </c>
      <c r="X129" s="18">
        <v>2.884272906827809</v>
      </c>
      <c r="Y129" s="18">
        <v>2.8230974818908474</v>
      </c>
      <c r="AA129" s="22">
        <f t="shared" si="26"/>
        <v>0.18504093982447362</v>
      </c>
      <c r="AB129" s="22">
        <f t="shared" si="27"/>
        <v>0.56970134825120877</v>
      </c>
      <c r="AC129" s="22">
        <f t="shared" si="28"/>
        <v>0.26221521511686069</v>
      </c>
      <c r="AD129" s="20"/>
      <c r="AE129" s="22">
        <f t="shared" si="23"/>
        <v>3.4009873834339031E-2</v>
      </c>
      <c r="AF129" s="22">
        <f t="shared" si="24"/>
        <v>0.33867803837953114</v>
      </c>
      <c r="AG129" s="22">
        <f t="shared" si="25"/>
        <v>-1.3203590852499943E-2</v>
      </c>
      <c r="AI129" s="18">
        <v>0.22641831227807865</v>
      </c>
      <c r="AJ129" s="18">
        <f t="shared" si="20"/>
        <v>0</v>
      </c>
      <c r="AL129" s="18">
        <f t="shared" si="21"/>
        <v>2.2366213369005177</v>
      </c>
      <c r="AM129" s="22">
        <f t="shared" si="22"/>
        <v>-0.26221521511686069</v>
      </c>
      <c r="AO129" s="32">
        <v>14246</v>
      </c>
      <c r="AP129" s="34" t="s">
        <v>739</v>
      </c>
      <c r="AQ129" s="34" t="s">
        <v>754</v>
      </c>
    </row>
    <row r="130" spans="4:43" x14ac:dyDescent="0.45">
      <c r="D130" s="17" t="s">
        <v>220</v>
      </c>
      <c r="E130" s="17" t="s">
        <v>221</v>
      </c>
      <c r="G130" s="18">
        <v>4.0944941280211262</v>
      </c>
      <c r="H130" s="18">
        <v>3.9987346331944753</v>
      </c>
      <c r="I130" s="18">
        <v>4.2069070499441938</v>
      </c>
      <c r="K130" s="18">
        <v>5.1067999999999998</v>
      </c>
      <c r="L130" s="18">
        <v>4.6218000000000004</v>
      </c>
      <c r="M130" s="18">
        <v>5.4758000000000004</v>
      </c>
      <c r="O130" s="18">
        <v>5.4708000000000006</v>
      </c>
      <c r="P130" s="18">
        <v>4.8668000000000005</v>
      </c>
      <c r="Q130" s="18">
        <v>5.9698000000000002</v>
      </c>
      <c r="S130" s="19">
        <v>0.81411156321778133</v>
      </c>
      <c r="T130" s="19">
        <v>0.81154140007429865</v>
      </c>
      <c r="U130" s="19">
        <v>0.77790638744235585</v>
      </c>
      <c r="W130" s="18">
        <v>6.2849115632177819</v>
      </c>
      <c r="X130" s="18">
        <v>5.6783414000742987</v>
      </c>
      <c r="Y130" s="18">
        <v>6.7477063874423555</v>
      </c>
      <c r="AA130" s="22">
        <f t="shared" si="26"/>
        <v>0.53496655916692859</v>
      </c>
      <c r="AB130" s="22">
        <f t="shared" si="27"/>
        <v>0.42003456616925672</v>
      </c>
      <c r="AC130" s="22">
        <f t="shared" si="28"/>
        <v>0.60395899109105966</v>
      </c>
      <c r="AD130" s="20"/>
      <c r="AE130" s="22">
        <f t="shared" si="23"/>
        <v>7.1277512336492668E-2</v>
      </c>
      <c r="AF130" s="22">
        <f t="shared" si="24"/>
        <v>5.3009649919944626E-2</v>
      </c>
      <c r="AG130" s="22">
        <f t="shared" si="25"/>
        <v>9.0215128383067264E-2</v>
      </c>
      <c r="AI130" s="18">
        <v>0.44429918798106677</v>
      </c>
      <c r="AJ130" s="18">
        <f t="shared" si="20"/>
        <v>0</v>
      </c>
      <c r="AL130" s="18">
        <f t="shared" si="21"/>
        <v>4.2069070499441938</v>
      </c>
      <c r="AM130" s="22">
        <f t="shared" si="22"/>
        <v>-0.60395899109105966</v>
      </c>
      <c r="AO130" s="32">
        <v>24277</v>
      </c>
      <c r="AP130" s="34" t="s">
        <v>736</v>
      </c>
      <c r="AQ130" s="34" t="s">
        <v>747</v>
      </c>
    </row>
    <row r="131" spans="4:43" x14ac:dyDescent="0.45">
      <c r="D131" s="17" t="s">
        <v>222</v>
      </c>
      <c r="E131" s="17" t="s">
        <v>223</v>
      </c>
      <c r="G131" s="18">
        <v>28.989650530232492</v>
      </c>
      <c r="H131" s="18">
        <v>30.628503862889705</v>
      </c>
      <c r="I131" s="18">
        <v>34.419283462622118</v>
      </c>
      <c r="K131" s="18">
        <v>29.16432</v>
      </c>
      <c r="L131" s="18">
        <v>28.034959999999998</v>
      </c>
      <c r="M131" s="18">
        <v>27.458080000000002</v>
      </c>
      <c r="O131" s="18">
        <v>30.771319999999999</v>
      </c>
      <c r="P131" s="18">
        <v>32.62744</v>
      </c>
      <c r="Q131" s="18">
        <v>35.060160000000003</v>
      </c>
      <c r="S131" s="19">
        <v>5.7640355492977724</v>
      </c>
      <c r="T131" s="19">
        <v>6.216041119791333</v>
      </c>
      <c r="U131" s="19">
        <v>6.3645286522596143</v>
      </c>
      <c r="W131" s="18">
        <v>36.535355549297776</v>
      </c>
      <c r="X131" s="18">
        <v>38.843481119791328</v>
      </c>
      <c r="Y131" s="18">
        <v>41.424688652259618</v>
      </c>
      <c r="AA131" s="22">
        <f t="shared" si="26"/>
        <v>0.26028961650283022</v>
      </c>
      <c r="AB131" s="22">
        <f t="shared" si="27"/>
        <v>0.2682134685284156</v>
      </c>
      <c r="AC131" s="22">
        <f t="shared" si="28"/>
        <v>0.20353140695811034</v>
      </c>
      <c r="AD131" s="20"/>
      <c r="AE131" s="22">
        <f t="shared" si="23"/>
        <v>5.5101576172528602E-2</v>
      </c>
      <c r="AF131" s="22">
        <f t="shared" si="24"/>
        <v>0.16381261111126971</v>
      </c>
      <c r="AG131" s="22">
        <f t="shared" si="25"/>
        <v>0.27686131004061465</v>
      </c>
      <c r="AI131" s="18">
        <v>3.5692093785444365</v>
      </c>
      <c r="AJ131" s="18">
        <f t="shared" si="20"/>
        <v>0</v>
      </c>
      <c r="AL131" s="18">
        <f t="shared" si="21"/>
        <v>34.419283462622118</v>
      </c>
      <c r="AM131" s="22">
        <f t="shared" si="22"/>
        <v>-0.20353140695811034</v>
      </c>
      <c r="AO131" s="32">
        <v>161265</v>
      </c>
      <c r="AP131" s="34" t="s">
        <v>732</v>
      </c>
      <c r="AQ131" s="34" t="s">
        <v>763</v>
      </c>
    </row>
    <row r="132" spans="4:43" x14ac:dyDescent="0.45">
      <c r="D132" s="17" t="s">
        <v>224</v>
      </c>
      <c r="E132" s="17" t="s">
        <v>225</v>
      </c>
      <c r="G132" s="18">
        <v>25.416363004280047</v>
      </c>
      <c r="H132" s="18">
        <v>26.41162984240944</v>
      </c>
      <c r="I132" s="18">
        <v>30.334507375362769</v>
      </c>
      <c r="K132" s="18">
        <v>25.692</v>
      </c>
      <c r="L132" s="18">
        <v>25.882999999999999</v>
      </c>
      <c r="M132" s="18">
        <v>29.068000000000001</v>
      </c>
      <c r="O132" s="18">
        <v>25.297000000000001</v>
      </c>
      <c r="P132" s="18">
        <v>34.47</v>
      </c>
      <c r="Q132" s="18">
        <v>39.219279999999998</v>
      </c>
      <c r="S132" s="19">
        <v>5.0535559142993236</v>
      </c>
      <c r="T132" s="19">
        <v>5.3602284289192657</v>
      </c>
      <c r="U132" s="19">
        <v>5.6092057102913593</v>
      </c>
      <c r="W132" s="18">
        <v>30.350555914299324</v>
      </c>
      <c r="X132" s="18">
        <v>39.83022842891927</v>
      </c>
      <c r="Y132" s="18">
        <v>44.828485710291361</v>
      </c>
      <c r="AA132" s="22">
        <f t="shared" si="26"/>
        <v>0.19413449946352956</v>
      </c>
      <c r="AB132" s="22">
        <f t="shared" si="27"/>
        <v>0.50805643826506464</v>
      </c>
      <c r="AC132" s="22">
        <f t="shared" si="28"/>
        <v>0.47780496830155822</v>
      </c>
      <c r="AD132" s="20"/>
      <c r="AE132" s="22">
        <f t="shared" si="23"/>
        <v>-1.5374435621983481E-2</v>
      </c>
      <c r="AF132" s="22">
        <f t="shared" si="24"/>
        <v>0.33176216049144225</v>
      </c>
      <c r="AG132" s="22">
        <f t="shared" si="25"/>
        <v>0.34922526489610556</v>
      </c>
      <c r="AI132" s="18">
        <v>2.8936462677819956</v>
      </c>
      <c r="AJ132" s="18">
        <f t="shared" si="20"/>
        <v>0</v>
      </c>
      <c r="AL132" s="18">
        <f t="shared" si="21"/>
        <v>30.334507375362769</v>
      </c>
      <c r="AM132" s="22">
        <f t="shared" si="22"/>
        <v>-0.47780496830155822</v>
      </c>
      <c r="AO132" s="32">
        <v>154235</v>
      </c>
      <c r="AP132" s="34" t="s">
        <v>732</v>
      </c>
      <c r="AQ132" s="34" t="s">
        <v>225</v>
      </c>
    </row>
    <row r="133" spans="4:43" x14ac:dyDescent="0.45">
      <c r="D133" s="17" t="s">
        <v>226</v>
      </c>
      <c r="E133" s="17" t="s">
        <v>227</v>
      </c>
      <c r="G133" s="18">
        <v>4.7693191370152546</v>
      </c>
      <c r="H133" s="18">
        <v>5.2165102189906003</v>
      </c>
      <c r="I133" s="18">
        <v>5.1699769741742543</v>
      </c>
      <c r="K133" s="18">
        <v>4.1050000000000004</v>
      </c>
      <c r="L133" s="18">
        <v>4.798</v>
      </c>
      <c r="M133" s="18">
        <v>4.4740000000000002</v>
      </c>
      <c r="O133" s="18">
        <v>4.9000000000000004</v>
      </c>
      <c r="P133" s="18">
        <v>5.4320000000000004</v>
      </c>
      <c r="Q133" s="18">
        <v>5.383</v>
      </c>
      <c r="S133" s="19">
        <v>0.94828756293674543</v>
      </c>
      <c r="T133" s="19">
        <v>1.0586884089478983</v>
      </c>
      <c r="U133" s="19">
        <v>0.95598929650547071</v>
      </c>
      <c r="W133" s="18">
        <v>5.8482875629367452</v>
      </c>
      <c r="X133" s="18">
        <v>6.4906884089478982</v>
      </c>
      <c r="Y133" s="18">
        <v>6.3389892965054706</v>
      </c>
      <c r="AA133" s="22">
        <f t="shared" si="26"/>
        <v>0.22623112333739381</v>
      </c>
      <c r="AB133" s="22">
        <f t="shared" si="27"/>
        <v>0.24425873552757127</v>
      </c>
      <c r="AC133" s="22">
        <f t="shared" si="28"/>
        <v>0.22611557617583591</v>
      </c>
      <c r="AD133" s="20"/>
      <c r="AE133" s="22">
        <f t="shared" si="23"/>
        <v>0.19366626065773443</v>
      </c>
      <c r="AF133" s="22">
        <f t="shared" si="24"/>
        <v>0.13213839099624849</v>
      </c>
      <c r="AG133" s="22">
        <f t="shared" si="25"/>
        <v>0.20317389360751001</v>
      </c>
      <c r="AI133" s="18">
        <v>0.51319930278146553</v>
      </c>
      <c r="AJ133" s="18">
        <f t="shared" si="20"/>
        <v>0</v>
      </c>
      <c r="AL133" s="18">
        <f t="shared" si="21"/>
        <v>5.1699769741742543</v>
      </c>
      <c r="AM133" s="22">
        <f t="shared" si="22"/>
        <v>-0.22611557617583591</v>
      </c>
      <c r="AO133" s="32">
        <v>30194</v>
      </c>
      <c r="AP133" s="34" t="s">
        <v>738</v>
      </c>
      <c r="AQ133" s="34" t="s">
        <v>758</v>
      </c>
    </row>
    <row r="134" spans="4:43" x14ac:dyDescent="0.45">
      <c r="D134" s="17" t="s">
        <v>228</v>
      </c>
      <c r="E134" s="17" t="s">
        <v>229</v>
      </c>
      <c r="G134" s="18">
        <v>14.41719509018813</v>
      </c>
      <c r="H134" s="18">
        <v>15.300154774644145</v>
      </c>
      <c r="I134" s="18">
        <v>15.603541127844068</v>
      </c>
      <c r="K134" s="18">
        <v>12.972</v>
      </c>
      <c r="L134" s="18">
        <v>13.534000000000001</v>
      </c>
      <c r="M134" s="18">
        <v>15.25</v>
      </c>
      <c r="O134" s="18">
        <v>14.901999999999999</v>
      </c>
      <c r="P134" s="18">
        <v>16.106000000000002</v>
      </c>
      <c r="Q134" s="18">
        <v>17.653279999999999</v>
      </c>
      <c r="S134" s="19">
        <v>2.8665825044817894</v>
      </c>
      <c r="T134" s="19">
        <v>3.1051595482465957</v>
      </c>
      <c r="U134" s="19">
        <v>2.8852775129011743</v>
      </c>
      <c r="W134" s="18">
        <v>17.768582504481792</v>
      </c>
      <c r="X134" s="18">
        <v>19.211159548246595</v>
      </c>
      <c r="Y134" s="18">
        <v>20.538557512901175</v>
      </c>
      <c r="AA134" s="22">
        <f t="shared" si="26"/>
        <v>0.23245765860340656</v>
      </c>
      <c r="AB134" s="22">
        <f t="shared" si="27"/>
        <v>0.2556186411972694</v>
      </c>
      <c r="AC134" s="22">
        <f t="shared" si="28"/>
        <v>0.31627541111489837</v>
      </c>
      <c r="AD134" s="20"/>
      <c r="AE134" s="22">
        <f t="shared" si="23"/>
        <v>0.14878199198273201</v>
      </c>
      <c r="AF134" s="22">
        <f t="shared" si="24"/>
        <v>0.19003989951233935</v>
      </c>
      <c r="AG134" s="22">
        <f t="shared" si="25"/>
        <v>0.15759213114754089</v>
      </c>
      <c r="AI134" s="18">
        <v>1.4266462263628705</v>
      </c>
      <c r="AJ134" s="18">
        <f t="shared" si="20"/>
        <v>0</v>
      </c>
      <c r="AL134" s="18">
        <f t="shared" si="21"/>
        <v>15.603541127844068</v>
      </c>
      <c r="AM134" s="22">
        <f t="shared" si="22"/>
        <v>-0.31627541111489837</v>
      </c>
      <c r="AO134" s="32">
        <v>60574</v>
      </c>
      <c r="AP134" s="34" t="s">
        <v>736</v>
      </c>
      <c r="AQ134" s="34" t="s">
        <v>766</v>
      </c>
    </row>
    <row r="135" spans="4:43" x14ac:dyDescent="0.45">
      <c r="D135" s="17" t="s">
        <v>230</v>
      </c>
      <c r="E135" s="17" t="s">
        <v>231</v>
      </c>
      <c r="G135" s="18">
        <v>10.13427732799971</v>
      </c>
      <c r="H135" s="18">
        <v>10.473341287901595</v>
      </c>
      <c r="I135" s="18">
        <v>12.732945380751161</v>
      </c>
      <c r="K135" s="18">
        <v>8.5850000000000009</v>
      </c>
      <c r="L135" s="18">
        <v>9.2267600000000005</v>
      </c>
      <c r="M135" s="18">
        <v>12.743</v>
      </c>
      <c r="O135" s="18">
        <v>9.5920000000000005</v>
      </c>
      <c r="P135" s="18">
        <v>15.727</v>
      </c>
      <c r="Q135" s="18">
        <v>17.414000000000001</v>
      </c>
      <c r="S135" s="19">
        <v>2.0150065184164294</v>
      </c>
      <c r="T135" s="19">
        <v>2.1255599163002143</v>
      </c>
      <c r="U135" s="19">
        <v>2.3544707370637914</v>
      </c>
      <c r="W135" s="18">
        <v>11.607006518416428</v>
      </c>
      <c r="X135" s="18">
        <v>17.852559916300216</v>
      </c>
      <c r="Y135" s="18">
        <v>19.76847073706379</v>
      </c>
      <c r="AA135" s="22">
        <f t="shared" si="26"/>
        <v>0.1453215796993986</v>
      </c>
      <c r="AB135" s="22">
        <f t="shared" si="27"/>
        <v>0.70457158088821303</v>
      </c>
      <c r="AC135" s="22">
        <f t="shared" si="28"/>
        <v>0.55254500399793427</v>
      </c>
      <c r="AD135" s="20"/>
      <c r="AE135" s="22">
        <f t="shared" si="23"/>
        <v>0.11729761211415254</v>
      </c>
      <c r="AF135" s="22">
        <f t="shared" si="24"/>
        <v>0.70449865391535049</v>
      </c>
      <c r="AG135" s="22">
        <f t="shared" si="25"/>
        <v>0.3665541866122578</v>
      </c>
      <c r="AI135" s="18">
        <v>1.302757839840786</v>
      </c>
      <c r="AJ135" s="18">
        <f t="shared" si="20"/>
        <v>0</v>
      </c>
      <c r="AL135" s="18">
        <f t="shared" si="21"/>
        <v>12.732945380751161</v>
      </c>
      <c r="AM135" s="22">
        <f t="shared" si="22"/>
        <v>-0.55254500399793427</v>
      </c>
      <c r="AO135" s="32">
        <v>47581</v>
      </c>
      <c r="AP135" s="34" t="s">
        <v>733</v>
      </c>
      <c r="AQ135" s="34" t="s">
        <v>771</v>
      </c>
    </row>
    <row r="136" spans="4:43" x14ac:dyDescent="0.45">
      <c r="D136" s="17" t="s">
        <v>232</v>
      </c>
      <c r="E136" s="17" t="s">
        <v>233</v>
      </c>
      <c r="G136" s="18">
        <v>3.1870036278941845</v>
      </c>
      <c r="H136" s="18">
        <v>3.3300819479436687</v>
      </c>
      <c r="I136" s="18">
        <v>3.9411493445729686</v>
      </c>
      <c r="K136" s="18">
        <v>2.6869999999999998</v>
      </c>
      <c r="L136" s="18">
        <v>2.8029999999999999</v>
      </c>
      <c r="M136" s="18">
        <v>3.1509999999999998</v>
      </c>
      <c r="O136" s="18">
        <v>2.7770000000000001</v>
      </c>
      <c r="P136" s="18">
        <v>3.0960000000000001</v>
      </c>
      <c r="Q136" s="18">
        <v>3.835</v>
      </c>
      <c r="S136" s="19">
        <v>0.63367449661959496</v>
      </c>
      <c r="T136" s="19">
        <v>0.67583863754354767</v>
      </c>
      <c r="U136" s="19">
        <v>0.7287646749999469</v>
      </c>
      <c r="W136" s="18">
        <v>3.4106744966195945</v>
      </c>
      <c r="X136" s="18">
        <v>3.7718386375435475</v>
      </c>
      <c r="Y136" s="18">
        <v>4.5637646749999465</v>
      </c>
      <c r="AA136" s="22">
        <f t="shared" si="26"/>
        <v>7.0182182024436796E-2</v>
      </c>
      <c r="AB136" s="22">
        <f t="shared" si="27"/>
        <v>0.13265640200616213</v>
      </c>
      <c r="AC136" s="22">
        <f t="shared" si="28"/>
        <v>0.15797811145734178</v>
      </c>
      <c r="AD136" s="20"/>
      <c r="AE136" s="22">
        <f t="shared" si="23"/>
        <v>3.3494603647190292E-2</v>
      </c>
      <c r="AF136" s="22">
        <f t="shared" si="24"/>
        <v>0.1045308597930789</v>
      </c>
      <c r="AG136" s="22">
        <f t="shared" si="25"/>
        <v>0.21707394477943517</v>
      </c>
      <c r="AI136" s="18">
        <v>0.35116641571472351</v>
      </c>
      <c r="AJ136" s="18">
        <f t="shared" si="20"/>
        <v>0</v>
      </c>
      <c r="AL136" s="18">
        <f t="shared" si="21"/>
        <v>3.9411493445729686</v>
      </c>
      <c r="AM136" s="22">
        <f t="shared" si="22"/>
        <v>-0.15797811145734178</v>
      </c>
      <c r="AO136" s="32">
        <v>18051</v>
      </c>
      <c r="AP136" s="34" t="s">
        <v>735</v>
      </c>
      <c r="AQ136" s="34" t="s">
        <v>744</v>
      </c>
    </row>
    <row r="137" spans="4:43" x14ac:dyDescent="0.45">
      <c r="D137" s="17" t="s">
        <v>234</v>
      </c>
      <c r="E137" s="17" t="s">
        <v>235</v>
      </c>
      <c r="G137" s="18">
        <v>4.2187561065038048</v>
      </c>
      <c r="H137" s="18">
        <v>4.0888970157088114</v>
      </c>
      <c r="I137" s="18">
        <v>4.4431865471872491</v>
      </c>
      <c r="K137" s="18">
        <v>2.9237199999999999</v>
      </c>
      <c r="L137" s="18">
        <v>3.0467199999999997</v>
      </c>
      <c r="M137" s="18">
        <v>3.07504</v>
      </c>
      <c r="O137" s="18">
        <v>2.3467199999999999</v>
      </c>
      <c r="P137" s="18">
        <v>4.30572</v>
      </c>
      <c r="Q137" s="18">
        <v>5.5180400000000009</v>
      </c>
      <c r="S137" s="19">
        <v>0.83881867242053876</v>
      </c>
      <c r="T137" s="19">
        <v>0.82983981516098937</v>
      </c>
      <c r="U137" s="19">
        <v>0.82159723393478756</v>
      </c>
      <c r="W137" s="18">
        <v>3.1855386724205386</v>
      </c>
      <c r="X137" s="18">
        <v>5.1355598151609891</v>
      </c>
      <c r="Y137" s="18">
        <v>6.3396372339347877</v>
      </c>
      <c r="AA137" s="22">
        <f t="shared" si="26"/>
        <v>-0.24491044469018167</v>
      </c>
      <c r="AB137" s="22">
        <f t="shared" si="27"/>
        <v>0.25597680631991621</v>
      </c>
      <c r="AC137" s="22">
        <f t="shared" si="28"/>
        <v>0.42682220667689119</v>
      </c>
      <c r="AD137" s="20"/>
      <c r="AE137" s="22">
        <f t="shared" si="23"/>
        <v>-0.19735131955180385</v>
      </c>
      <c r="AF137" s="22">
        <f t="shared" si="24"/>
        <v>0.41323127822707717</v>
      </c>
      <c r="AG137" s="22">
        <f t="shared" si="25"/>
        <v>0.79446121026067984</v>
      </c>
      <c r="AI137" s="18">
        <v>0.45769888422557531</v>
      </c>
      <c r="AJ137" s="18">
        <f t="shared" si="20"/>
        <v>0</v>
      </c>
      <c r="AL137" s="18">
        <f t="shared" si="21"/>
        <v>4.4431865471872491</v>
      </c>
      <c r="AM137" s="22">
        <f t="shared" si="22"/>
        <v>-0.42682220667689119</v>
      </c>
      <c r="AO137" s="32">
        <v>15758</v>
      </c>
      <c r="AP137" s="34" t="s">
        <v>734</v>
      </c>
      <c r="AQ137" s="34" t="s">
        <v>743</v>
      </c>
    </row>
    <row r="138" spans="4:43" x14ac:dyDescent="0.45">
      <c r="D138" s="17" t="s">
        <v>236</v>
      </c>
      <c r="E138" s="17" t="s">
        <v>237</v>
      </c>
      <c r="G138" s="18">
        <v>2.0290439969335212</v>
      </c>
      <c r="H138" s="18">
        <v>2.1056283164991201</v>
      </c>
      <c r="I138" s="18">
        <v>2.4942291338012232</v>
      </c>
      <c r="K138" s="18">
        <v>1.5982799999999999</v>
      </c>
      <c r="L138" s="18">
        <v>1.5549999999999999</v>
      </c>
      <c r="M138" s="18">
        <v>1.9582800000000002</v>
      </c>
      <c r="O138" s="18">
        <v>1.3732800000000001</v>
      </c>
      <c r="P138" s="18">
        <v>2.6560000000000001</v>
      </c>
      <c r="Q138" s="18">
        <v>2.1692799999999997</v>
      </c>
      <c r="S138" s="19">
        <v>0.40343645112993576</v>
      </c>
      <c r="T138" s="19">
        <v>0.42733632230120466</v>
      </c>
      <c r="U138" s="19">
        <v>0.46121218080026849</v>
      </c>
      <c r="W138" s="18">
        <v>1.7767164511299356</v>
      </c>
      <c r="X138" s="18">
        <v>3.0833363223012049</v>
      </c>
      <c r="Y138" s="18">
        <v>2.6304921808002684</v>
      </c>
      <c r="AA138" s="22">
        <f t="shared" si="26"/>
        <v>-0.12435784841774074</v>
      </c>
      <c r="AB138" s="22">
        <f t="shared" si="27"/>
        <v>0.46433076442838261</v>
      </c>
      <c r="AC138" s="22">
        <f t="shared" si="28"/>
        <v>5.4631326830578412E-2</v>
      </c>
      <c r="AD138" s="20"/>
      <c r="AE138" s="22">
        <f t="shared" si="23"/>
        <v>-0.14077633455965155</v>
      </c>
      <c r="AF138" s="22">
        <f t="shared" si="24"/>
        <v>0.70803858520900342</v>
      </c>
      <c r="AG138" s="22">
        <f t="shared" si="25"/>
        <v>0.10774761525420236</v>
      </c>
      <c r="AI138" s="18">
        <v>0.24604630587142948</v>
      </c>
      <c r="AJ138" s="18">
        <f t="shared" si="20"/>
        <v>0</v>
      </c>
      <c r="AL138" s="18">
        <f t="shared" si="21"/>
        <v>2.4942291338012232</v>
      </c>
      <c r="AM138" s="22">
        <f t="shared" si="22"/>
        <v>-5.4631326830578412E-2</v>
      </c>
      <c r="AO138" s="32">
        <v>12173</v>
      </c>
      <c r="AP138" s="34" t="s">
        <v>733</v>
      </c>
      <c r="AQ138" s="34" t="s">
        <v>751</v>
      </c>
    </row>
    <row r="139" spans="4:43" x14ac:dyDescent="0.45">
      <c r="D139" s="17" t="s">
        <v>238</v>
      </c>
      <c r="E139" s="17" t="s">
        <v>239</v>
      </c>
      <c r="G139" s="18">
        <v>7.0570907017504627</v>
      </c>
      <c r="H139" s="18">
        <v>7.1795668293313124</v>
      </c>
      <c r="I139" s="18">
        <v>8.0164372232829137</v>
      </c>
      <c r="K139" s="18">
        <v>5.6096400000000006</v>
      </c>
      <c r="L139" s="18">
        <v>6.23468</v>
      </c>
      <c r="M139" s="18">
        <v>7.8768799999999999</v>
      </c>
      <c r="O139" s="18">
        <v>7.0436399999999999</v>
      </c>
      <c r="P139" s="18">
        <v>7.2516800000000003</v>
      </c>
      <c r="Q139" s="18">
        <v>8.14588</v>
      </c>
      <c r="S139" s="19">
        <v>1.403167024627882</v>
      </c>
      <c r="T139" s="19">
        <v>1.4570898674383619</v>
      </c>
      <c r="U139" s="19">
        <v>1.4823331360756269</v>
      </c>
      <c r="W139" s="18">
        <v>8.4468070246278817</v>
      </c>
      <c r="X139" s="18">
        <v>8.7087698674383631</v>
      </c>
      <c r="Y139" s="18">
        <v>9.628213136075626</v>
      </c>
      <c r="AA139" s="22">
        <f t="shared" si="26"/>
        <v>0.19692482095103431</v>
      </c>
      <c r="AB139" s="22">
        <f t="shared" si="27"/>
        <v>0.21299377447949419</v>
      </c>
      <c r="AC139" s="22">
        <f t="shared" si="28"/>
        <v>0.20105888288022461</v>
      </c>
      <c r="AD139" s="20"/>
      <c r="AE139" s="22">
        <f t="shared" si="23"/>
        <v>0.2556313774145933</v>
      </c>
      <c r="AF139" s="22">
        <f t="shared" si="24"/>
        <v>0.16311983935021529</v>
      </c>
      <c r="AG139" s="22">
        <f t="shared" si="25"/>
        <v>3.4150577385970098E-2</v>
      </c>
      <c r="AI139" s="18">
        <v>0.83631440657765521</v>
      </c>
      <c r="AJ139" s="18">
        <f t="shared" si="20"/>
        <v>0</v>
      </c>
      <c r="AL139" s="18">
        <f t="shared" si="21"/>
        <v>8.0164372232829137</v>
      </c>
      <c r="AM139" s="22">
        <f t="shared" si="22"/>
        <v>-0.20105888288022461</v>
      </c>
      <c r="AO139" s="32">
        <v>39164</v>
      </c>
      <c r="AP139" s="34" t="s">
        <v>732</v>
      </c>
      <c r="AQ139" s="34" t="s">
        <v>760</v>
      </c>
    </row>
    <row r="140" spans="4:43" x14ac:dyDescent="0.45">
      <c r="D140" s="17" t="s">
        <v>240</v>
      </c>
      <c r="E140" s="17" t="s">
        <v>241</v>
      </c>
      <c r="G140" s="18">
        <v>2.9427515235241684</v>
      </c>
      <c r="H140" s="18">
        <v>2.9351044232688039</v>
      </c>
      <c r="I140" s="18">
        <v>3.5281257102858232</v>
      </c>
      <c r="K140" s="18">
        <v>3.5751999999999997</v>
      </c>
      <c r="L140" s="18">
        <v>3.2258400000000003</v>
      </c>
      <c r="M140" s="18">
        <v>3.5178799999999999</v>
      </c>
      <c r="O140" s="18">
        <v>2.67788</v>
      </c>
      <c r="P140" s="18">
        <v>3.0649999999999999</v>
      </c>
      <c r="Q140" s="18">
        <v>3.4969200000000003</v>
      </c>
      <c r="S140" s="19">
        <v>0.58510965410411431</v>
      </c>
      <c r="T140" s="19">
        <v>0.59567812608783999</v>
      </c>
      <c r="U140" s="19">
        <v>0.65239176743097937</v>
      </c>
      <c r="W140" s="18">
        <v>3.2629896541041146</v>
      </c>
      <c r="X140" s="18">
        <v>3.66067812608784</v>
      </c>
      <c r="Y140" s="18">
        <v>4.1493117674309801</v>
      </c>
      <c r="AA140" s="22">
        <f t="shared" si="26"/>
        <v>0.10882268788920267</v>
      </c>
      <c r="AB140" s="22">
        <f t="shared" si="27"/>
        <v>0.24720541356786552</v>
      </c>
      <c r="AC140" s="22">
        <f t="shared" si="28"/>
        <v>0.17606687180509586</v>
      </c>
      <c r="AD140" s="20"/>
      <c r="AE140" s="22">
        <f t="shared" si="23"/>
        <v>-0.25098456030431859</v>
      </c>
      <c r="AF140" s="22">
        <f t="shared" si="24"/>
        <v>-4.9859881457232941E-2</v>
      </c>
      <c r="AG140" s="22">
        <f t="shared" si="25"/>
        <v>-5.9581338760843596E-3</v>
      </c>
      <c r="AI140" s="18">
        <v>0.36594266107580192</v>
      </c>
      <c r="AJ140" s="18">
        <f t="shared" si="20"/>
        <v>0</v>
      </c>
      <c r="AL140" s="18">
        <f t="shared" si="21"/>
        <v>3.5281257102858232</v>
      </c>
      <c r="AM140" s="22">
        <f t="shared" si="22"/>
        <v>-0.17606687180509586</v>
      </c>
      <c r="AO140" s="32">
        <v>27286</v>
      </c>
      <c r="AP140" s="34" t="s">
        <v>732</v>
      </c>
      <c r="AQ140" s="34" t="s">
        <v>763</v>
      </c>
    </row>
    <row r="141" spans="4:43" x14ac:dyDescent="0.45">
      <c r="D141" s="17" t="s">
        <v>242</v>
      </c>
      <c r="E141" s="17" t="s">
        <v>243</v>
      </c>
      <c r="G141" s="18">
        <v>3.2482166346083736</v>
      </c>
      <c r="H141" s="18">
        <v>5.4384083995238903</v>
      </c>
      <c r="I141" s="18">
        <v>6.2114867099381943</v>
      </c>
      <c r="K141" s="18">
        <v>4.8428000000000004</v>
      </c>
      <c r="L141" s="18">
        <v>6.0344799999999994</v>
      </c>
      <c r="M141" s="18">
        <v>7.27536</v>
      </c>
      <c r="O141" s="18">
        <v>5.8233199999999998</v>
      </c>
      <c r="P141" s="18">
        <v>6.4018000000000006</v>
      </c>
      <c r="Q141" s="18">
        <v>7.5139199999999997</v>
      </c>
      <c r="S141" s="19">
        <v>0.64584552801619732</v>
      </c>
      <c r="T141" s="19">
        <v>1.1037225451491459</v>
      </c>
      <c r="U141" s="19">
        <v>1.1485766454569808</v>
      </c>
      <c r="W141" s="18">
        <v>6.4691655280161964</v>
      </c>
      <c r="X141" s="18">
        <v>7.5055225451491463</v>
      </c>
      <c r="Y141" s="18">
        <v>8.6624966454569812</v>
      </c>
      <c r="AA141" s="22">
        <f t="shared" si="26"/>
        <v>0.99160531938971541</v>
      </c>
      <c r="AB141" s="22">
        <f t="shared" si="27"/>
        <v>0.38009542383875089</v>
      </c>
      <c r="AC141" s="22">
        <f t="shared" si="28"/>
        <v>0.39459312238360644</v>
      </c>
      <c r="AD141" s="20"/>
      <c r="AE141" s="22">
        <f t="shared" si="23"/>
        <v>0.20246964565953565</v>
      </c>
      <c r="AF141" s="22">
        <f t="shared" si="24"/>
        <v>6.0870199254948437E-2</v>
      </c>
      <c r="AG141" s="22">
        <f t="shared" si="25"/>
        <v>3.2790129972949743E-2</v>
      </c>
      <c r="AI141" s="18">
        <v>0.35708148182815275</v>
      </c>
      <c r="AJ141" s="18">
        <f t="shared" si="20"/>
        <v>0</v>
      </c>
      <c r="AL141" s="18">
        <f t="shared" si="21"/>
        <v>6.2114867099381943</v>
      </c>
      <c r="AM141" s="22">
        <f t="shared" si="22"/>
        <v>-0.39459312238360644</v>
      </c>
      <c r="AO141" s="32">
        <v>18546</v>
      </c>
      <c r="AP141" s="34" t="s">
        <v>733</v>
      </c>
      <c r="AQ141" s="34" t="s">
        <v>751</v>
      </c>
    </row>
    <row r="142" spans="4:43" x14ac:dyDescent="0.45">
      <c r="D142" s="17" t="s">
        <v>244</v>
      </c>
      <c r="E142" s="17" t="s">
        <v>245</v>
      </c>
      <c r="G142" s="18">
        <v>10.658327699444136</v>
      </c>
      <c r="H142" s="18">
        <v>11.050199866475371</v>
      </c>
      <c r="I142" s="18">
        <v>12.173520659351453</v>
      </c>
      <c r="K142" s="18">
        <v>9.0340000000000007</v>
      </c>
      <c r="L142" s="18">
        <v>9.3406800000000008</v>
      </c>
      <c r="M142" s="18">
        <v>10.802</v>
      </c>
      <c r="O142" s="18">
        <v>13.33832</v>
      </c>
      <c r="P142" s="18">
        <v>14.549920000000002</v>
      </c>
      <c r="Q142" s="18">
        <v>16.178519999999999</v>
      </c>
      <c r="S142" s="19">
        <v>2.1192038755897498</v>
      </c>
      <c r="T142" s="19">
        <v>2.2426331060574056</v>
      </c>
      <c r="U142" s="19">
        <v>2.2510265537472702</v>
      </c>
      <c r="W142" s="18">
        <v>15.45752387558975</v>
      </c>
      <c r="X142" s="18">
        <v>16.792553106057408</v>
      </c>
      <c r="Y142" s="18">
        <v>18.429546553747269</v>
      </c>
      <c r="AA142" s="22">
        <f t="shared" si="26"/>
        <v>0.45027665797852195</v>
      </c>
      <c r="AB142" s="22">
        <f t="shared" si="27"/>
        <v>0.51966057709086921</v>
      </c>
      <c r="AC142" s="22">
        <f t="shared" si="28"/>
        <v>0.51390440526258629</v>
      </c>
      <c r="AD142" s="20"/>
      <c r="AE142" s="22">
        <f t="shared" si="23"/>
        <v>0.47645782599070163</v>
      </c>
      <c r="AF142" s="22">
        <f t="shared" si="24"/>
        <v>0.55769387239472934</v>
      </c>
      <c r="AG142" s="22">
        <f t="shared" si="25"/>
        <v>0.49773375300870204</v>
      </c>
      <c r="AI142" s="18">
        <v>1.1995587831821728</v>
      </c>
      <c r="AJ142" s="18">
        <f t="shared" si="20"/>
        <v>0</v>
      </c>
      <c r="AL142" s="18">
        <f t="shared" si="21"/>
        <v>12.173520659351453</v>
      </c>
      <c r="AM142" s="22">
        <f t="shared" si="22"/>
        <v>-0.51390440526258629</v>
      </c>
      <c r="AO142" s="32">
        <v>50257</v>
      </c>
      <c r="AP142" s="34" t="s">
        <v>734</v>
      </c>
      <c r="AQ142" s="34" t="s">
        <v>743</v>
      </c>
    </row>
    <row r="143" spans="4:43" x14ac:dyDescent="0.45">
      <c r="D143" s="17" t="s">
        <v>246</v>
      </c>
      <c r="E143" s="17" t="s">
        <v>247</v>
      </c>
      <c r="G143" s="18">
        <v>15.030764496182195</v>
      </c>
      <c r="H143" s="18">
        <v>16.627389192486689</v>
      </c>
      <c r="I143" s="18">
        <v>19.555977228376769</v>
      </c>
      <c r="K143" s="18">
        <v>14.2</v>
      </c>
      <c r="L143" s="18">
        <v>15.08</v>
      </c>
      <c r="M143" s="18">
        <v>18.990639999999999</v>
      </c>
      <c r="O143" s="18">
        <v>19.707000000000001</v>
      </c>
      <c r="P143" s="18">
        <v>19.449000000000002</v>
      </c>
      <c r="Q143" s="18">
        <v>23.696639999999999</v>
      </c>
      <c r="S143" s="19">
        <v>2.9885790033503441</v>
      </c>
      <c r="T143" s="19">
        <v>3.3745211779835165</v>
      </c>
      <c r="U143" s="19">
        <v>3.6161292412755697</v>
      </c>
      <c r="W143" s="18">
        <v>22.695579003350343</v>
      </c>
      <c r="X143" s="18">
        <v>22.823521177983515</v>
      </c>
      <c r="Y143" s="18">
        <v>27.312769241275568</v>
      </c>
      <c r="AA143" s="22">
        <f t="shared" si="26"/>
        <v>0.50994176038850225</v>
      </c>
      <c r="AB143" s="22">
        <f t="shared" si="27"/>
        <v>0.37264611501946637</v>
      </c>
      <c r="AC143" s="22">
        <f t="shared" si="28"/>
        <v>0.3966455842279914</v>
      </c>
      <c r="AD143" s="20"/>
      <c r="AE143" s="22">
        <f t="shared" si="23"/>
        <v>0.38781690140845082</v>
      </c>
      <c r="AF143" s="22">
        <f t="shared" si="24"/>
        <v>0.28972148541114068</v>
      </c>
      <c r="AG143" s="22">
        <f t="shared" si="25"/>
        <v>0.24780628772911287</v>
      </c>
      <c r="AI143" s="18">
        <v>1.6393054796629019</v>
      </c>
      <c r="AJ143" s="18">
        <f t="shared" si="20"/>
        <v>0</v>
      </c>
      <c r="AL143" s="18">
        <f t="shared" si="21"/>
        <v>19.555977228376769</v>
      </c>
      <c r="AM143" s="22">
        <f t="shared" si="22"/>
        <v>-0.3966455842279914</v>
      </c>
      <c r="AO143" s="32">
        <v>56742</v>
      </c>
      <c r="AP143" s="34" t="s">
        <v>732</v>
      </c>
      <c r="AQ143" s="34" t="s">
        <v>746</v>
      </c>
    </row>
    <row r="144" spans="4:43" x14ac:dyDescent="0.45">
      <c r="D144" s="17" t="s">
        <v>248</v>
      </c>
      <c r="E144" s="17" t="s">
        <v>249</v>
      </c>
      <c r="G144" s="18">
        <v>26.360789273924393</v>
      </c>
      <c r="H144" s="18">
        <v>26.651965600858105</v>
      </c>
      <c r="I144" s="18">
        <v>30.359955162894462</v>
      </c>
      <c r="K144" s="18">
        <v>30.315079999999998</v>
      </c>
      <c r="L144" s="18">
        <v>33.519199999999998</v>
      </c>
      <c r="M144" s="18">
        <v>34.68488</v>
      </c>
      <c r="O144" s="18">
        <v>36.604200000000006</v>
      </c>
      <c r="P144" s="18">
        <v>40.722319999999996</v>
      </c>
      <c r="Q144" s="18">
        <v>41.714640000000003</v>
      </c>
      <c r="S144" s="19">
        <v>5.2413369496810231</v>
      </c>
      <c r="T144" s="19">
        <v>5.4090044632878014</v>
      </c>
      <c r="U144" s="19">
        <v>5.6139113042662583</v>
      </c>
      <c r="W144" s="18">
        <v>41.845536949681033</v>
      </c>
      <c r="X144" s="18">
        <v>46.131324463287804</v>
      </c>
      <c r="Y144" s="18">
        <v>47.328551304266256</v>
      </c>
      <c r="AA144" s="22">
        <f t="shared" si="26"/>
        <v>0.58741593488909183</v>
      </c>
      <c r="AB144" s="22">
        <f t="shared" si="27"/>
        <v>0.73087888353730002</v>
      </c>
      <c r="AC144" s="22">
        <f t="shared" si="28"/>
        <v>0.5589137418131167</v>
      </c>
      <c r="AD144" s="20"/>
      <c r="AE144" s="22">
        <f t="shared" si="23"/>
        <v>0.20745846621549432</v>
      </c>
      <c r="AF144" s="22">
        <f t="shared" si="24"/>
        <v>0.21489534356428552</v>
      </c>
      <c r="AG144" s="22">
        <f t="shared" si="25"/>
        <v>0.2026750561051387</v>
      </c>
      <c r="AI144" s="18">
        <v>3.1555453211187854</v>
      </c>
      <c r="AJ144" s="18">
        <f t="shared" si="20"/>
        <v>0</v>
      </c>
      <c r="AL144" s="18">
        <f t="shared" si="21"/>
        <v>30.359955162894462</v>
      </c>
      <c r="AM144" s="22">
        <f t="shared" si="22"/>
        <v>-0.5589137418131167</v>
      </c>
      <c r="AO144" s="32">
        <v>86832</v>
      </c>
      <c r="AP144" s="34" t="s">
        <v>739</v>
      </c>
      <c r="AQ144" s="34" t="s">
        <v>754</v>
      </c>
    </row>
    <row r="145" spans="4:43" x14ac:dyDescent="0.45">
      <c r="D145" s="17" t="s">
        <v>250</v>
      </c>
      <c r="E145" s="17" t="s">
        <v>251</v>
      </c>
      <c r="G145" s="18">
        <v>2.0093627953424669</v>
      </c>
      <c r="H145" s="18">
        <v>2.0582769349133021</v>
      </c>
      <c r="I145" s="18">
        <v>2.0955092564031448</v>
      </c>
      <c r="K145" s="18">
        <v>1.4259999999999999</v>
      </c>
      <c r="L145" s="18">
        <v>1.349</v>
      </c>
      <c r="M145" s="18">
        <v>2.1850000000000001</v>
      </c>
      <c r="O145" s="18">
        <v>2.0179999999999998</v>
      </c>
      <c r="P145" s="18">
        <v>4.29</v>
      </c>
      <c r="Q145" s="18">
        <v>2.2549999999999999</v>
      </c>
      <c r="S145" s="19">
        <v>0.39952322197577861</v>
      </c>
      <c r="T145" s="19">
        <v>0.41772638064901052</v>
      </c>
      <c r="U145" s="19">
        <v>0.38748420541457212</v>
      </c>
      <c r="W145" s="18">
        <v>2.4175232219757787</v>
      </c>
      <c r="X145" s="18">
        <v>4.7077263806490111</v>
      </c>
      <c r="Y145" s="18">
        <v>2.6424842054145721</v>
      </c>
      <c r="AA145" s="22">
        <f t="shared" si="26"/>
        <v>0.20312928435790353</v>
      </c>
      <c r="AB145" s="22">
        <f t="shared" si="27"/>
        <v>1.2872171867617552</v>
      </c>
      <c r="AC145" s="22">
        <f t="shared" si="28"/>
        <v>0.26102244470648972</v>
      </c>
      <c r="AD145" s="20"/>
      <c r="AE145" s="22">
        <f t="shared" si="23"/>
        <v>0.41514726507713878</v>
      </c>
      <c r="AF145" s="22">
        <f t="shared" si="24"/>
        <v>2.1801334321719792</v>
      </c>
      <c r="AG145" s="22">
        <f t="shared" si="25"/>
        <v>3.2036613272311137E-2</v>
      </c>
      <c r="AI145" s="18">
        <v>0.21379232281261823</v>
      </c>
      <c r="AJ145" s="18">
        <f t="shared" si="20"/>
        <v>0</v>
      </c>
      <c r="AL145" s="18">
        <f t="shared" si="21"/>
        <v>2.0955092564031448</v>
      </c>
      <c r="AM145" s="22">
        <f t="shared" si="22"/>
        <v>-0.26102244470648972</v>
      </c>
      <c r="AO145" s="32">
        <v>15964</v>
      </c>
      <c r="AP145" s="34" t="s">
        <v>738</v>
      </c>
      <c r="AQ145" s="34" t="s">
        <v>752</v>
      </c>
    </row>
    <row r="146" spans="4:43" x14ac:dyDescent="0.45">
      <c r="D146" s="17" t="s">
        <v>252</v>
      </c>
      <c r="E146" s="17" t="s">
        <v>253</v>
      </c>
      <c r="G146" s="18">
        <v>3.3544191133034316</v>
      </c>
      <c r="H146" s="18">
        <v>3.0483271726448709</v>
      </c>
      <c r="I146" s="18">
        <v>3.459623753929824</v>
      </c>
      <c r="K146" s="18">
        <v>3.1668000000000003</v>
      </c>
      <c r="L146" s="18">
        <v>2.5680000000000001</v>
      </c>
      <c r="M146" s="18">
        <v>3.5840000000000001</v>
      </c>
      <c r="O146" s="18">
        <v>2.8239999999999998</v>
      </c>
      <c r="P146" s="18">
        <v>3.915</v>
      </c>
      <c r="Q146" s="18">
        <v>3.9830000000000001</v>
      </c>
      <c r="S146" s="19">
        <v>0.66696185233971594</v>
      </c>
      <c r="T146" s="19">
        <v>0.61865663228481427</v>
      </c>
      <c r="U146" s="19">
        <v>0.63972495336330548</v>
      </c>
      <c r="W146" s="18">
        <v>3.4909618523397157</v>
      </c>
      <c r="X146" s="18">
        <v>4.5336566322848135</v>
      </c>
      <c r="Y146" s="18">
        <v>4.6227249533633055</v>
      </c>
      <c r="AA146" s="22">
        <f t="shared" si="26"/>
        <v>4.0705330617382761E-2</v>
      </c>
      <c r="AB146" s="22">
        <f t="shared" si="27"/>
        <v>0.48726051224718164</v>
      </c>
      <c r="AC146" s="22">
        <f t="shared" si="28"/>
        <v>0.33619297419619754</v>
      </c>
      <c r="AD146" s="20"/>
      <c r="AE146" s="22">
        <f t="shared" si="23"/>
        <v>-0.10824807376531527</v>
      </c>
      <c r="AF146" s="22">
        <f t="shared" si="24"/>
        <v>0.52453271028037385</v>
      </c>
      <c r="AG146" s="22">
        <f t="shared" si="25"/>
        <v>0.111328125</v>
      </c>
      <c r="AI146" s="18">
        <v>0.35108766246140388</v>
      </c>
      <c r="AJ146" s="18">
        <f t="shared" si="20"/>
        <v>0</v>
      </c>
      <c r="AL146" s="18">
        <f t="shared" si="21"/>
        <v>3.459623753929824</v>
      </c>
      <c r="AM146" s="22">
        <f t="shared" si="22"/>
        <v>-0.33619297419619754</v>
      </c>
      <c r="AO146" s="32">
        <v>23464</v>
      </c>
      <c r="AP146" s="34" t="s">
        <v>732</v>
      </c>
      <c r="AQ146" s="34" t="s">
        <v>746</v>
      </c>
    </row>
    <row r="147" spans="4:43" x14ac:dyDescent="0.45">
      <c r="D147" s="17" t="s">
        <v>254</v>
      </c>
      <c r="E147" s="17" t="s">
        <v>255</v>
      </c>
      <c r="G147" s="18">
        <v>17.410376977540913</v>
      </c>
      <c r="H147" s="18">
        <v>16.943029320356718</v>
      </c>
      <c r="I147" s="18">
        <v>17.574753372947118</v>
      </c>
      <c r="K147" s="18">
        <v>16.181999999999999</v>
      </c>
      <c r="L147" s="18">
        <v>18.275680000000001</v>
      </c>
      <c r="M147" s="18">
        <v>20.55884</v>
      </c>
      <c r="O147" s="18">
        <v>17.96724</v>
      </c>
      <c r="P147" s="18">
        <v>20.759080000000001</v>
      </c>
      <c r="Q147" s="18">
        <v>22.522239999999996</v>
      </c>
      <c r="S147" s="19">
        <v>3.4617192684183937</v>
      </c>
      <c r="T147" s="19">
        <v>3.4385802003464585</v>
      </c>
      <c r="U147" s="19">
        <v>3.2497777450825795</v>
      </c>
      <c r="W147" s="18">
        <v>21.428959268418396</v>
      </c>
      <c r="X147" s="18">
        <v>24.197660200346462</v>
      </c>
      <c r="Y147" s="18">
        <v>25.772017745082579</v>
      </c>
      <c r="AA147" s="22">
        <f t="shared" si="26"/>
        <v>0.23081535202031433</v>
      </c>
      <c r="AB147" s="22">
        <f t="shared" si="27"/>
        <v>0.42817790979523634</v>
      </c>
      <c r="AC147" s="22">
        <f t="shared" si="28"/>
        <v>0.46642272572390914</v>
      </c>
      <c r="AD147" s="20"/>
      <c r="AE147" s="22">
        <f t="shared" si="23"/>
        <v>0.1103225806451614</v>
      </c>
      <c r="AF147" s="22">
        <f t="shared" si="24"/>
        <v>0.135885504670688</v>
      </c>
      <c r="AG147" s="22">
        <f t="shared" si="25"/>
        <v>9.550149716618235E-2</v>
      </c>
      <c r="AI147" s="18">
        <v>1.5859074987975779</v>
      </c>
      <c r="AJ147" s="18">
        <f t="shared" si="20"/>
        <v>0</v>
      </c>
      <c r="AL147" s="18">
        <f t="shared" si="21"/>
        <v>17.574753372947118</v>
      </c>
      <c r="AM147" s="22">
        <f t="shared" si="22"/>
        <v>-0.46642272572390914</v>
      </c>
      <c r="AO147" s="32">
        <v>55604</v>
      </c>
      <c r="AP147" s="34" t="s">
        <v>732</v>
      </c>
      <c r="AQ147" s="34" t="s">
        <v>772</v>
      </c>
    </row>
    <row r="148" spans="4:43" x14ac:dyDescent="0.45">
      <c r="D148" s="17" t="s">
        <v>256</v>
      </c>
      <c r="E148" s="17" t="s">
        <v>257</v>
      </c>
      <c r="G148" s="18">
        <v>7.2202636526215365</v>
      </c>
      <c r="H148" s="18">
        <v>7.6966364278976265</v>
      </c>
      <c r="I148" s="18">
        <v>8.4621245988623333</v>
      </c>
      <c r="K148" s="18">
        <v>5.8019999999999996</v>
      </c>
      <c r="L148" s="18">
        <v>5.6829999999999998</v>
      </c>
      <c r="M148" s="18">
        <v>6.93</v>
      </c>
      <c r="O148" s="18">
        <v>6.335</v>
      </c>
      <c r="P148" s="18">
        <v>8.1980000000000004</v>
      </c>
      <c r="Q148" s="18">
        <v>7.9240000000000004</v>
      </c>
      <c r="S148" s="19">
        <v>1.435610833790874</v>
      </c>
      <c r="T148" s="19">
        <v>1.5620289105228831</v>
      </c>
      <c r="U148" s="19">
        <v>1.5647459519875571</v>
      </c>
      <c r="W148" s="18">
        <v>7.7706108337908733</v>
      </c>
      <c r="X148" s="18">
        <v>9.7600289105228839</v>
      </c>
      <c r="Y148" s="18">
        <v>9.488745951987557</v>
      </c>
      <c r="AA148" s="22">
        <f t="shared" si="26"/>
        <v>7.6222587934100791E-2</v>
      </c>
      <c r="AB148" s="22">
        <f t="shared" si="27"/>
        <v>0.26809015885772886</v>
      </c>
      <c r="AC148" s="22">
        <f t="shared" si="28"/>
        <v>0.12131957419573389</v>
      </c>
      <c r="AD148" s="20"/>
      <c r="AE148" s="22">
        <f t="shared" si="23"/>
        <v>9.186487418131685E-2</v>
      </c>
      <c r="AF148" s="22">
        <f t="shared" si="24"/>
        <v>0.44254795002639463</v>
      </c>
      <c r="AG148" s="22">
        <f t="shared" si="25"/>
        <v>0.14343434343434353</v>
      </c>
      <c r="AI148" s="18">
        <v>0.80400298083951605</v>
      </c>
      <c r="AJ148" s="18">
        <f t="shared" ref="AJ148:AJ211" si="29">$AJ$18*AI148/$AI$18</f>
        <v>0</v>
      </c>
      <c r="AL148" s="18">
        <f t="shared" ref="AL148:AL211" si="30">I148+AJ148</f>
        <v>8.4621245988623333</v>
      </c>
      <c r="AM148" s="22">
        <f t="shared" ref="AM148:AM211" si="31">(AL148-Y148)/AL148</f>
        <v>-0.12131957419573389</v>
      </c>
      <c r="AO148" s="32">
        <v>35808</v>
      </c>
      <c r="AP148" s="34" t="s">
        <v>736</v>
      </c>
      <c r="AQ148" s="34" t="s">
        <v>747</v>
      </c>
    </row>
    <row r="149" spans="4:43" x14ac:dyDescent="0.45">
      <c r="D149" s="17" t="s">
        <v>258</v>
      </c>
      <c r="E149" s="17" t="s">
        <v>259</v>
      </c>
      <c r="G149" s="18">
        <v>7.8224015336046815</v>
      </c>
      <c r="H149" s="18">
        <v>7.7293429936711116</v>
      </c>
      <c r="I149" s="18">
        <v>8.5818289044279386</v>
      </c>
      <c r="K149" s="18">
        <v>6.9749999999999996</v>
      </c>
      <c r="L149" s="18">
        <v>6.2030000000000003</v>
      </c>
      <c r="M149" s="18">
        <v>6.2030000000000003</v>
      </c>
      <c r="O149" s="18">
        <v>6.4930000000000003</v>
      </c>
      <c r="P149" s="18">
        <v>6.9029999999999996</v>
      </c>
      <c r="Q149" s="18">
        <v>6.88</v>
      </c>
      <c r="S149" s="19">
        <v>1.5553343933400359</v>
      </c>
      <c r="T149" s="19">
        <v>1.5686666933752633</v>
      </c>
      <c r="U149" s="19">
        <v>1.586880680137795</v>
      </c>
      <c r="W149" s="18">
        <v>8.0483343933400349</v>
      </c>
      <c r="X149" s="18">
        <v>8.4716666933752638</v>
      </c>
      <c r="Y149" s="18">
        <v>8.4668806801377947</v>
      </c>
      <c r="AA149" s="22">
        <f t="shared" si="26"/>
        <v>2.8882800092114434E-2</v>
      </c>
      <c r="AB149" s="22">
        <f t="shared" si="27"/>
        <v>9.6039689312788515E-2</v>
      </c>
      <c r="AC149" s="22">
        <f t="shared" si="28"/>
        <v>-1.3394373806594346E-2</v>
      </c>
      <c r="AD149" s="20"/>
      <c r="AE149" s="22">
        <f t="shared" ref="AE149:AE212" si="32">IFERROR(IF((O149-K149)/K149&gt;3,"-",(O149-K149)/K149),"-")</f>
        <v>-6.910394265232965E-2</v>
      </c>
      <c r="AF149" s="22">
        <f t="shared" ref="AF149:AF212" si="33">IFERROR(IF((P149-L149)/L149&gt;3,"-",(P149-L149)/L149),"-")</f>
        <v>0.11284862163469277</v>
      </c>
      <c r="AG149" s="22">
        <f t="shared" ref="AG149:AG212" si="34">IFERROR(IF((Q149-M149)/M149&gt;3,"-",(Q149-M149)/M149),"-")</f>
        <v>0.10914073835241006</v>
      </c>
      <c r="AI149" s="18">
        <v>0.86951467085386391</v>
      </c>
      <c r="AJ149" s="18">
        <f t="shared" si="29"/>
        <v>0</v>
      </c>
      <c r="AL149" s="18">
        <f t="shared" si="30"/>
        <v>8.5818289044279386</v>
      </c>
      <c r="AM149" s="22">
        <f t="shared" si="31"/>
        <v>1.3394373806594346E-2</v>
      </c>
      <c r="AO149" s="32">
        <v>40049</v>
      </c>
      <c r="AP149" s="34" t="s">
        <v>735</v>
      </c>
      <c r="AQ149" s="34" t="s">
        <v>745</v>
      </c>
    </row>
    <row r="150" spans="4:43" x14ac:dyDescent="0.45">
      <c r="D150" s="17" t="s">
        <v>260</v>
      </c>
      <c r="E150" s="17" t="s">
        <v>261</v>
      </c>
      <c r="G150" s="18">
        <v>25.83808655113279</v>
      </c>
      <c r="H150" s="18">
        <v>25.45199898934742</v>
      </c>
      <c r="I150" s="18">
        <v>26.997311208499205</v>
      </c>
      <c r="K150" s="18">
        <v>23.64368</v>
      </c>
      <c r="L150" s="18">
        <v>22.715</v>
      </c>
      <c r="M150" s="18">
        <v>38.130000000000003</v>
      </c>
      <c r="O150" s="18">
        <v>27.263999999999999</v>
      </c>
      <c r="P150" s="18">
        <v>27.835000000000001</v>
      </c>
      <c r="Q150" s="18">
        <v>30.611999999999998</v>
      </c>
      <c r="S150" s="19">
        <v>5.1374075465740932</v>
      </c>
      <c r="T150" s="19">
        <v>5.1654717777567702</v>
      </c>
      <c r="U150" s="19">
        <v>4.9921190517245266</v>
      </c>
      <c r="W150" s="18">
        <v>32.401407546574092</v>
      </c>
      <c r="X150" s="18">
        <v>33.000471777756772</v>
      </c>
      <c r="Y150" s="18">
        <v>35.604119051724524</v>
      </c>
      <c r="AA150" s="22">
        <f t="shared" si="26"/>
        <v>0.25401730048595855</v>
      </c>
      <c r="AB150" s="22">
        <f t="shared" si="27"/>
        <v>0.29657681471575809</v>
      </c>
      <c r="AC150" s="22">
        <f t="shared" si="28"/>
        <v>0.31880240875675619</v>
      </c>
      <c r="AD150" s="20"/>
      <c r="AE150" s="22">
        <f t="shared" si="32"/>
        <v>0.15311998808984048</v>
      </c>
      <c r="AF150" s="22">
        <f t="shared" si="33"/>
        <v>0.2254017169271407</v>
      </c>
      <c r="AG150" s="22">
        <f t="shared" si="34"/>
        <v>-0.19716758457907169</v>
      </c>
      <c r="AI150" s="18">
        <v>2.5165987832772037</v>
      </c>
      <c r="AJ150" s="18">
        <f t="shared" si="29"/>
        <v>0</v>
      </c>
      <c r="AL150" s="18">
        <f t="shared" si="30"/>
        <v>26.997311208499205</v>
      </c>
      <c r="AM150" s="22">
        <f t="shared" si="31"/>
        <v>-0.31880240875675619</v>
      </c>
      <c r="AO150" s="32">
        <v>91524</v>
      </c>
      <c r="AP150" s="34" t="s">
        <v>738</v>
      </c>
      <c r="AQ150" s="34" t="s">
        <v>752</v>
      </c>
    </row>
    <row r="151" spans="4:43" x14ac:dyDescent="0.45">
      <c r="D151" s="17" t="s">
        <v>262</v>
      </c>
      <c r="E151" s="17" t="s">
        <v>263</v>
      </c>
      <c r="G151" s="18">
        <v>5.176989660248692</v>
      </c>
      <c r="H151" s="18">
        <v>5.1677750267578251</v>
      </c>
      <c r="I151" s="18">
        <v>6.345414381514046</v>
      </c>
      <c r="K151" s="18">
        <v>4.4669999999999996</v>
      </c>
      <c r="L151" s="18">
        <v>4.4249999999999998</v>
      </c>
      <c r="M151" s="18">
        <v>4.3440000000000003</v>
      </c>
      <c r="O151" s="18">
        <v>4.8070000000000004</v>
      </c>
      <c r="P151" s="18">
        <v>4.9740000000000002</v>
      </c>
      <c r="Q151" s="18">
        <v>6.0149999999999997</v>
      </c>
      <c r="S151" s="19">
        <v>1.0293450212137187</v>
      </c>
      <c r="T151" s="19">
        <v>1.0487976235456469</v>
      </c>
      <c r="U151" s="19">
        <v>1.1733414405754083</v>
      </c>
      <c r="W151" s="18">
        <v>5.8363450212137185</v>
      </c>
      <c r="X151" s="18">
        <v>6.0227976235456469</v>
      </c>
      <c r="Y151" s="18">
        <v>7.1883414405754085</v>
      </c>
      <c r="AA151" s="22">
        <f t="shared" si="26"/>
        <v>0.1273626961297335</v>
      </c>
      <c r="AB151" s="22">
        <f t="shared" si="27"/>
        <v>0.16545275139894172</v>
      </c>
      <c r="AC151" s="22">
        <f t="shared" si="28"/>
        <v>0.13284034869606673</v>
      </c>
      <c r="AD151" s="20"/>
      <c r="AE151" s="22">
        <f t="shared" si="32"/>
        <v>7.6113722856503419E-2</v>
      </c>
      <c r="AF151" s="22">
        <f t="shared" si="33"/>
        <v>0.12406779661016958</v>
      </c>
      <c r="AG151" s="22">
        <f t="shared" si="34"/>
        <v>0.38466850828729265</v>
      </c>
      <c r="AI151" s="18">
        <v>0.66006140632943422</v>
      </c>
      <c r="AJ151" s="18">
        <f t="shared" si="29"/>
        <v>0</v>
      </c>
      <c r="AL151" s="18">
        <f t="shared" si="30"/>
        <v>6.345414381514046</v>
      </c>
      <c r="AM151" s="22">
        <f t="shared" si="31"/>
        <v>-0.13284034869606673</v>
      </c>
      <c r="AO151" s="32">
        <v>30966</v>
      </c>
      <c r="AP151" s="34" t="s">
        <v>735</v>
      </c>
      <c r="AQ151" s="34" t="s">
        <v>744</v>
      </c>
    </row>
    <row r="152" spans="4:43" x14ac:dyDescent="0.45">
      <c r="D152" s="17" t="s">
        <v>264</v>
      </c>
      <c r="E152" s="17" t="s">
        <v>265</v>
      </c>
      <c r="G152" s="18">
        <v>19.10594735289375</v>
      </c>
      <c r="H152" s="18">
        <v>21.1758592296327</v>
      </c>
      <c r="I152" s="18">
        <v>24.447157811125066</v>
      </c>
      <c r="K152" s="18">
        <v>17.705599999999997</v>
      </c>
      <c r="L152" s="18">
        <v>19.406479999999998</v>
      </c>
      <c r="M152" s="18">
        <v>21.111000000000001</v>
      </c>
      <c r="O152" s="18">
        <v>26.837799999999998</v>
      </c>
      <c r="P152" s="18">
        <v>26.117720000000002</v>
      </c>
      <c r="Q152" s="18">
        <v>24.86</v>
      </c>
      <c r="S152" s="19">
        <v>3.7988508909495993</v>
      </c>
      <c r="T152" s="19">
        <v>4.2976311316922029</v>
      </c>
      <c r="U152" s="19">
        <v>4.5205658195699252</v>
      </c>
      <c r="W152" s="18">
        <v>30.636650890949596</v>
      </c>
      <c r="X152" s="18">
        <v>30.415351131692205</v>
      </c>
      <c r="Y152" s="18">
        <v>29.380565819569924</v>
      </c>
      <c r="AA152" s="22">
        <f t="shared" ref="AA152:AA215" si="35">(W152-G152)/G152</f>
        <v>0.60351383394288627</v>
      </c>
      <c r="AB152" s="22">
        <f t="shared" ref="AB152:AB215" si="36">(X152-H152)/H152</f>
        <v>0.43632193630802518</v>
      </c>
      <c r="AC152" s="22">
        <f t="shared" ref="AC152:AC215" si="37">(Y152-I152)/I152</f>
        <v>0.20179883676293167</v>
      </c>
      <c r="AD152" s="20"/>
      <c r="AE152" s="22">
        <f t="shared" si="32"/>
        <v>0.51578031809145142</v>
      </c>
      <c r="AF152" s="22">
        <f t="shared" si="33"/>
        <v>0.34582469360749629</v>
      </c>
      <c r="AG152" s="22">
        <f t="shared" si="34"/>
        <v>0.17758514518497459</v>
      </c>
      <c r="AI152" s="18">
        <v>2.0231349118615798</v>
      </c>
      <c r="AJ152" s="18">
        <f t="shared" si="29"/>
        <v>0</v>
      </c>
      <c r="AL152" s="18">
        <f t="shared" si="30"/>
        <v>24.447157811125066</v>
      </c>
      <c r="AM152" s="22">
        <f t="shared" si="31"/>
        <v>-0.20179883676293167</v>
      </c>
      <c r="AO152" s="32">
        <v>80683</v>
      </c>
      <c r="AP152" s="34" t="s">
        <v>736</v>
      </c>
      <c r="AQ152" s="34" t="s">
        <v>747</v>
      </c>
    </row>
    <row r="153" spans="4:43" x14ac:dyDescent="0.45">
      <c r="D153" s="17" t="s">
        <v>266</v>
      </c>
      <c r="E153" s="17" t="s">
        <v>267</v>
      </c>
      <c r="G153" s="18">
        <v>33.241521938796382</v>
      </c>
      <c r="H153" s="18">
        <v>31.913185541264312</v>
      </c>
      <c r="I153" s="18">
        <v>36.248567311526493</v>
      </c>
      <c r="K153" s="18">
        <v>32.795999999999999</v>
      </c>
      <c r="L153" s="18">
        <v>37.501760000000004</v>
      </c>
      <c r="M153" s="18">
        <v>40.346800000000002</v>
      </c>
      <c r="O153" s="18">
        <v>35.996319999999997</v>
      </c>
      <c r="P153" s="18">
        <v>34.86056</v>
      </c>
      <c r="Q153" s="18">
        <v>36.075920000000011</v>
      </c>
      <c r="S153" s="19">
        <v>6.6094385638821125</v>
      </c>
      <c r="T153" s="19">
        <v>6.4767666901413321</v>
      </c>
      <c r="U153" s="19">
        <v>6.7027846616303766</v>
      </c>
      <c r="W153" s="18">
        <v>42.605758563882112</v>
      </c>
      <c r="X153" s="18">
        <v>41.337326690141332</v>
      </c>
      <c r="Y153" s="18">
        <v>42.778704661630393</v>
      </c>
      <c r="AA153" s="22">
        <f t="shared" si="35"/>
        <v>0.28170300512494506</v>
      </c>
      <c r="AB153" s="22">
        <f t="shared" si="36"/>
        <v>0.2953055606652441</v>
      </c>
      <c r="AC153" s="22">
        <f t="shared" si="37"/>
        <v>0.18014883992470002</v>
      </c>
      <c r="AD153" s="20"/>
      <c r="AE153" s="22">
        <f t="shared" si="32"/>
        <v>9.7582632028296076E-2</v>
      </c>
      <c r="AF153" s="22">
        <f t="shared" si="33"/>
        <v>-7.0428694546602735E-2</v>
      </c>
      <c r="AG153" s="22">
        <f t="shared" si="34"/>
        <v>-0.10585424370705956</v>
      </c>
      <c r="AI153" s="18">
        <v>3.5201965794063623</v>
      </c>
      <c r="AJ153" s="18">
        <f t="shared" si="29"/>
        <v>0</v>
      </c>
      <c r="AL153" s="18">
        <f t="shared" si="30"/>
        <v>36.248567311526493</v>
      </c>
      <c r="AM153" s="22">
        <f t="shared" si="31"/>
        <v>-0.18014883992470002</v>
      </c>
      <c r="AO153" s="32">
        <v>154205</v>
      </c>
      <c r="AP153" s="34" t="s">
        <v>738</v>
      </c>
      <c r="AQ153" s="34" t="s">
        <v>759</v>
      </c>
    </row>
    <row r="154" spans="4:43" x14ac:dyDescent="0.45">
      <c r="D154" s="17" t="s">
        <v>268</v>
      </c>
      <c r="E154" s="17" t="s">
        <v>269</v>
      </c>
      <c r="G154" s="18">
        <v>2.5798920035196136</v>
      </c>
      <c r="H154" s="18">
        <v>2.7874896512290239</v>
      </c>
      <c r="I154" s="18">
        <v>2.7782768656511934</v>
      </c>
      <c r="K154" s="18">
        <v>2.71</v>
      </c>
      <c r="L154" s="18">
        <v>2.4810400000000001</v>
      </c>
      <c r="M154" s="18">
        <v>2.63856</v>
      </c>
      <c r="O154" s="18">
        <v>2.3030399999999998</v>
      </c>
      <c r="P154" s="18">
        <v>2.5330400000000002</v>
      </c>
      <c r="Q154" s="18">
        <v>2.8975599999999999</v>
      </c>
      <c r="S154" s="19">
        <v>0.51296200366844669</v>
      </c>
      <c r="T154" s="19">
        <v>0.56571977431866782</v>
      </c>
      <c r="U154" s="19">
        <v>0.51373593336274459</v>
      </c>
      <c r="W154" s="18">
        <v>2.8160020036684466</v>
      </c>
      <c r="X154" s="18">
        <v>3.0987597743186681</v>
      </c>
      <c r="Y154" s="18">
        <v>3.4112959333627444</v>
      </c>
      <c r="AA154" s="22">
        <f t="shared" si="35"/>
        <v>9.15193348507303E-2</v>
      </c>
      <c r="AB154" s="22">
        <f t="shared" si="36"/>
        <v>0.11166682644091719</v>
      </c>
      <c r="AC154" s="22">
        <f t="shared" si="37"/>
        <v>0.22784592692606945</v>
      </c>
      <c r="AD154" s="20"/>
      <c r="AE154" s="22">
        <f t="shared" si="32"/>
        <v>-0.15016974169741706</v>
      </c>
      <c r="AF154" s="22">
        <f t="shared" si="33"/>
        <v>2.0958952697256006E-2</v>
      </c>
      <c r="AG154" s="22">
        <f t="shared" si="34"/>
        <v>9.8159602207264524E-2</v>
      </c>
      <c r="AI154" s="18">
        <v>0.2884270726323962</v>
      </c>
      <c r="AJ154" s="18">
        <f t="shared" si="29"/>
        <v>0</v>
      </c>
      <c r="AL154" s="18">
        <f t="shared" si="30"/>
        <v>2.7782768656511934</v>
      </c>
      <c r="AM154" s="22">
        <f t="shared" si="31"/>
        <v>-0.22784592692606945</v>
      </c>
      <c r="AO154" s="32">
        <v>16486</v>
      </c>
      <c r="AP154" s="34" t="s">
        <v>733</v>
      </c>
      <c r="AQ154" s="34" t="s">
        <v>757</v>
      </c>
    </row>
    <row r="155" spans="4:43" x14ac:dyDescent="0.45">
      <c r="D155" s="17" t="s">
        <v>270</v>
      </c>
      <c r="E155" s="17" t="s">
        <v>271</v>
      </c>
      <c r="G155" s="18">
        <v>7.526893666806453</v>
      </c>
      <c r="H155" s="18">
        <v>7.0910519781671182</v>
      </c>
      <c r="I155" s="18">
        <v>7.9247865079311461</v>
      </c>
      <c r="K155" s="18">
        <v>7.2836800000000004</v>
      </c>
      <c r="L155" s="18">
        <v>6.1366800000000001</v>
      </c>
      <c r="M155" s="18">
        <v>6.4103599999999998</v>
      </c>
      <c r="O155" s="18">
        <v>5.5033199999999995</v>
      </c>
      <c r="P155" s="18">
        <v>7.8383200000000004</v>
      </c>
      <c r="Q155" s="18">
        <v>8.1001200000000004</v>
      </c>
      <c r="S155" s="19">
        <v>1.4965783263241261</v>
      </c>
      <c r="T155" s="19">
        <v>1.439125818100141</v>
      </c>
      <c r="U155" s="19">
        <v>1.4653858453369957</v>
      </c>
      <c r="W155" s="18">
        <v>6.9998983263241259</v>
      </c>
      <c r="X155" s="18">
        <v>9.2774458181001407</v>
      </c>
      <c r="Y155" s="18">
        <v>9.5655058453369968</v>
      </c>
      <c r="AA155" s="22">
        <f t="shared" si="35"/>
        <v>-7.0014984110426962E-2</v>
      </c>
      <c r="AB155" s="22">
        <f t="shared" si="36"/>
        <v>0.30833137969722757</v>
      </c>
      <c r="AC155" s="22">
        <f t="shared" si="37"/>
        <v>0.2070364085851164</v>
      </c>
      <c r="AD155" s="20"/>
      <c r="AE155" s="22">
        <f t="shared" si="32"/>
        <v>-0.24443138633218384</v>
      </c>
      <c r="AF155" s="22">
        <f t="shared" si="33"/>
        <v>0.27729000045627283</v>
      </c>
      <c r="AG155" s="22">
        <f t="shared" si="34"/>
        <v>0.26359830025146802</v>
      </c>
      <c r="AI155" s="18">
        <v>0.80401383214620414</v>
      </c>
      <c r="AJ155" s="18">
        <f t="shared" si="29"/>
        <v>0</v>
      </c>
      <c r="AL155" s="18">
        <f t="shared" si="30"/>
        <v>7.9247865079311461</v>
      </c>
      <c r="AM155" s="22">
        <f t="shared" si="31"/>
        <v>-0.2070364085851164</v>
      </c>
      <c r="AO155" s="32">
        <v>44135</v>
      </c>
      <c r="AP155" s="34" t="s">
        <v>738</v>
      </c>
      <c r="AQ155" s="34" t="s">
        <v>768</v>
      </c>
    </row>
    <row r="156" spans="4:43" x14ac:dyDescent="0.45">
      <c r="D156" s="17" t="s">
        <v>272</v>
      </c>
      <c r="E156" s="17" t="s">
        <v>273</v>
      </c>
      <c r="G156" s="18">
        <v>3.8082562770042339</v>
      </c>
      <c r="H156" s="18">
        <v>4.0420031159508039</v>
      </c>
      <c r="I156" s="18">
        <v>4.2978083989010631</v>
      </c>
      <c r="K156" s="18">
        <v>2.9809999999999999</v>
      </c>
      <c r="L156" s="18">
        <v>3.3719999999999999</v>
      </c>
      <c r="M156" s="18">
        <v>3.9969999999999999</v>
      </c>
      <c r="O156" s="18">
        <v>3.129</v>
      </c>
      <c r="P156" s="18">
        <v>4.0839999999999996</v>
      </c>
      <c r="Q156" s="18">
        <v>4.4950000000000001</v>
      </c>
      <c r="S156" s="19">
        <v>0.75719866090130294</v>
      </c>
      <c r="T156" s="19">
        <v>0.82032271924053435</v>
      </c>
      <c r="U156" s="19">
        <v>0.79471511155752572</v>
      </c>
      <c r="W156" s="18">
        <v>3.8861986609013028</v>
      </c>
      <c r="X156" s="18">
        <v>4.9043227192405334</v>
      </c>
      <c r="Y156" s="18">
        <v>5.2897151115575252</v>
      </c>
      <c r="AA156" s="22">
        <f t="shared" si="35"/>
        <v>2.0466685597740911E-2</v>
      </c>
      <c r="AB156" s="22">
        <f t="shared" si="36"/>
        <v>0.21333966811821356</v>
      </c>
      <c r="AC156" s="22">
        <f t="shared" si="37"/>
        <v>0.23079360934519316</v>
      </c>
      <c r="AD156" s="20"/>
      <c r="AE156" s="22">
        <f t="shared" si="32"/>
        <v>4.9647769204964824E-2</v>
      </c>
      <c r="AF156" s="22">
        <f t="shared" si="33"/>
        <v>0.21115065243179115</v>
      </c>
      <c r="AG156" s="22">
        <f t="shared" si="34"/>
        <v>0.12459344508381291</v>
      </c>
      <c r="AI156" s="18">
        <v>0.44092442430693901</v>
      </c>
      <c r="AJ156" s="18">
        <f t="shared" si="29"/>
        <v>0</v>
      </c>
      <c r="AL156" s="18">
        <f t="shared" si="30"/>
        <v>4.2978083989010631</v>
      </c>
      <c r="AM156" s="22">
        <f t="shared" si="31"/>
        <v>-0.23079360934519316</v>
      </c>
      <c r="AO156" s="32">
        <v>21966</v>
      </c>
      <c r="AP156" s="34" t="s">
        <v>735</v>
      </c>
      <c r="AQ156" s="34" t="s">
        <v>748</v>
      </c>
    </row>
    <row r="157" spans="4:43" x14ac:dyDescent="0.45">
      <c r="D157" s="17" t="s">
        <v>274</v>
      </c>
      <c r="E157" s="17" t="s">
        <v>275</v>
      </c>
      <c r="G157" s="18">
        <v>2.0657792903750094</v>
      </c>
      <c r="H157" s="18">
        <v>2.0719357367761559</v>
      </c>
      <c r="I157" s="18">
        <v>2.0986943319873688</v>
      </c>
      <c r="K157" s="18">
        <v>2.2508400000000002</v>
      </c>
      <c r="L157" s="18">
        <v>2.0461199999999997</v>
      </c>
      <c r="M157" s="18">
        <v>2.1339600000000001</v>
      </c>
      <c r="O157" s="18">
        <v>2.02556</v>
      </c>
      <c r="P157" s="18">
        <v>2.4249999999999998</v>
      </c>
      <c r="Q157" s="18">
        <v>2.66004</v>
      </c>
      <c r="S157" s="19">
        <v>0.41074055909390733</v>
      </c>
      <c r="T157" s="19">
        <v>0.42049842836007917</v>
      </c>
      <c r="U157" s="19">
        <v>0.38807316319567819</v>
      </c>
      <c r="W157" s="18">
        <v>2.4363005590939073</v>
      </c>
      <c r="X157" s="18">
        <v>2.8454984283600795</v>
      </c>
      <c r="Y157" s="18">
        <v>3.0481131631956782</v>
      </c>
      <c r="AA157" s="22">
        <f t="shared" si="35"/>
        <v>0.17936149831942388</v>
      </c>
      <c r="AB157" s="22">
        <f t="shared" si="36"/>
        <v>0.37335264692502201</v>
      </c>
      <c r="AC157" s="22">
        <f t="shared" si="37"/>
        <v>0.45238547450083055</v>
      </c>
      <c r="AD157" s="20"/>
      <c r="AE157" s="22">
        <f t="shared" si="32"/>
        <v>-0.10008707860176651</v>
      </c>
      <c r="AF157" s="22">
        <f t="shared" si="33"/>
        <v>0.18516998025531256</v>
      </c>
      <c r="AG157" s="22">
        <f t="shared" si="34"/>
        <v>0.2465275825226339</v>
      </c>
      <c r="AI157" s="18">
        <v>0.21085209848096767</v>
      </c>
      <c r="AJ157" s="18">
        <f t="shared" si="29"/>
        <v>0</v>
      </c>
      <c r="AL157" s="18">
        <f t="shared" si="30"/>
        <v>2.0986943319873688</v>
      </c>
      <c r="AM157" s="22">
        <f t="shared" si="31"/>
        <v>-0.45238547450083055</v>
      </c>
      <c r="AO157" s="32">
        <v>15334</v>
      </c>
      <c r="AP157" s="34" t="s">
        <v>738</v>
      </c>
      <c r="AQ157" s="34" t="s">
        <v>768</v>
      </c>
    </row>
    <row r="158" spans="4:43" x14ac:dyDescent="0.45">
      <c r="D158" s="17" t="s">
        <v>276</v>
      </c>
      <c r="E158" s="17" t="s">
        <v>277</v>
      </c>
      <c r="G158" s="18">
        <v>15.130333688462763</v>
      </c>
      <c r="H158" s="18">
        <v>15.236994246761672</v>
      </c>
      <c r="I158" s="18">
        <v>18.255870775104537</v>
      </c>
      <c r="K158" s="18">
        <v>14.551880000000001</v>
      </c>
      <c r="L158" s="18">
        <v>14.79152</v>
      </c>
      <c r="M158" s="18">
        <v>16.4602</v>
      </c>
      <c r="O158" s="18">
        <v>16.637440000000002</v>
      </c>
      <c r="P158" s="18">
        <v>17.433439999999997</v>
      </c>
      <c r="Q158" s="18">
        <v>18.41328</v>
      </c>
      <c r="S158" s="19">
        <v>3.0083764259967998</v>
      </c>
      <c r="T158" s="19">
        <v>3.092341147445083</v>
      </c>
      <c r="U158" s="19">
        <v>3.3757243304114444</v>
      </c>
      <c r="W158" s="18">
        <v>19.645816425996802</v>
      </c>
      <c r="X158" s="18">
        <v>20.525781147445084</v>
      </c>
      <c r="Y158" s="18">
        <v>21.789004330411444</v>
      </c>
      <c r="AA158" s="22">
        <f t="shared" si="35"/>
        <v>0.29843907150423271</v>
      </c>
      <c r="AB158" s="22">
        <f t="shared" si="36"/>
        <v>0.34710171934385559</v>
      </c>
      <c r="AC158" s="22">
        <f t="shared" si="37"/>
        <v>0.19353410192435347</v>
      </c>
      <c r="AD158" s="20"/>
      <c r="AE158" s="22">
        <f t="shared" si="32"/>
        <v>0.14331893885875921</v>
      </c>
      <c r="AF158" s="22">
        <f t="shared" si="33"/>
        <v>0.17861044706696791</v>
      </c>
      <c r="AG158" s="22">
        <f t="shared" si="34"/>
        <v>0.11865469435365304</v>
      </c>
      <c r="AI158" s="18">
        <v>1.8004660129168188</v>
      </c>
      <c r="AJ158" s="18">
        <f t="shared" si="29"/>
        <v>0</v>
      </c>
      <c r="AL158" s="18">
        <f t="shared" si="30"/>
        <v>18.255870775104537</v>
      </c>
      <c r="AM158" s="22">
        <f t="shared" si="31"/>
        <v>-0.19353410192435347</v>
      </c>
      <c r="AO158" s="32">
        <v>90238</v>
      </c>
      <c r="AP158" s="34" t="s">
        <v>732</v>
      </c>
      <c r="AQ158" s="34" t="s">
        <v>762</v>
      </c>
    </row>
    <row r="159" spans="4:43" x14ac:dyDescent="0.45">
      <c r="D159" s="17" t="s">
        <v>278</v>
      </c>
      <c r="E159" s="17" t="s">
        <v>279</v>
      </c>
      <c r="G159" s="18">
        <v>12.7960746266202</v>
      </c>
      <c r="H159" s="18">
        <v>13.295201019724242</v>
      </c>
      <c r="I159" s="18">
        <v>14.739122302397462</v>
      </c>
      <c r="K159" s="18">
        <v>11.254359999999998</v>
      </c>
      <c r="L159" s="18">
        <v>11.558479999999999</v>
      </c>
      <c r="M159" s="18">
        <v>10.636760000000001</v>
      </c>
      <c r="O159" s="18">
        <v>12.144720000000001</v>
      </c>
      <c r="P159" s="18">
        <v>13.17484</v>
      </c>
      <c r="Q159" s="18">
        <v>13.909319999999999</v>
      </c>
      <c r="S159" s="19">
        <v>2.5442538178370562</v>
      </c>
      <c r="T159" s="19">
        <v>2.698255083057798</v>
      </c>
      <c r="U159" s="19">
        <v>2.7254363474660468</v>
      </c>
      <c r="W159" s="18">
        <v>14.688973817837057</v>
      </c>
      <c r="X159" s="18">
        <v>15.873095083057798</v>
      </c>
      <c r="Y159" s="18">
        <v>16.634756347466045</v>
      </c>
      <c r="AA159" s="22">
        <f t="shared" si="35"/>
        <v>0.14792811439837819</v>
      </c>
      <c r="AB159" s="22">
        <f t="shared" si="36"/>
        <v>0.19389658415161173</v>
      </c>
      <c r="AC159" s="22">
        <f t="shared" si="37"/>
        <v>0.12861241030344389</v>
      </c>
      <c r="AD159" s="20"/>
      <c r="AE159" s="22">
        <f t="shared" si="32"/>
        <v>7.9112450641351709E-2</v>
      </c>
      <c r="AF159" s="22">
        <f t="shared" si="33"/>
        <v>0.13984191693025383</v>
      </c>
      <c r="AG159" s="22">
        <f t="shared" si="34"/>
        <v>0.30766511606917879</v>
      </c>
      <c r="AI159" s="18">
        <v>1.4323534416779147</v>
      </c>
      <c r="AJ159" s="18">
        <f t="shared" si="29"/>
        <v>0</v>
      </c>
      <c r="AL159" s="18">
        <f t="shared" si="30"/>
        <v>14.739122302397462</v>
      </c>
      <c r="AM159" s="22">
        <f t="shared" si="31"/>
        <v>-0.12861241030344389</v>
      </c>
      <c r="AO159" s="32">
        <v>86656</v>
      </c>
      <c r="AP159" s="34" t="s">
        <v>735</v>
      </c>
      <c r="AQ159" s="34" t="s">
        <v>744</v>
      </c>
    </row>
    <row r="160" spans="4:43" x14ac:dyDescent="0.45">
      <c r="D160" s="17" t="s">
        <v>280</v>
      </c>
      <c r="E160" s="17" t="s">
        <v>281</v>
      </c>
      <c r="G160" s="18">
        <v>5.244517639425518</v>
      </c>
      <c r="H160" s="18">
        <v>5.3351528131609571</v>
      </c>
      <c r="I160" s="18">
        <v>6.018757621503056</v>
      </c>
      <c r="K160" s="18">
        <v>5.4666800000000002</v>
      </c>
      <c r="L160" s="18">
        <v>6.2226000000000008</v>
      </c>
      <c r="M160" s="18">
        <v>8.6695200000000003</v>
      </c>
      <c r="O160" s="18">
        <v>7.4176800000000007</v>
      </c>
      <c r="P160" s="18">
        <v>8.1146000000000011</v>
      </c>
      <c r="Q160" s="18">
        <v>9.1565200000000004</v>
      </c>
      <c r="S160" s="19">
        <v>1.0427716636681195</v>
      </c>
      <c r="T160" s="19">
        <v>1.0827668702146669</v>
      </c>
      <c r="U160" s="19">
        <v>1.1129387796425634</v>
      </c>
      <c r="W160" s="18">
        <v>8.4604516636681204</v>
      </c>
      <c r="X160" s="18">
        <v>9.1973668702146671</v>
      </c>
      <c r="Y160" s="18">
        <v>10.269458779642564</v>
      </c>
      <c r="AA160" s="22">
        <f t="shared" si="35"/>
        <v>0.61319920064085709</v>
      </c>
      <c r="AB160" s="22">
        <f t="shared" si="36"/>
        <v>0.72391816922774055</v>
      </c>
      <c r="AC160" s="22">
        <f t="shared" si="37"/>
        <v>0.70624228876622985</v>
      </c>
      <c r="AD160" s="20"/>
      <c r="AE160" s="22">
        <f t="shared" si="32"/>
        <v>0.35688937344055266</v>
      </c>
      <c r="AF160" s="22">
        <f t="shared" si="33"/>
        <v>0.30405296821264427</v>
      </c>
      <c r="AG160" s="22">
        <f t="shared" si="34"/>
        <v>5.6173813544463831E-2</v>
      </c>
      <c r="AI160" s="18">
        <v>0.56881258151443426</v>
      </c>
      <c r="AJ160" s="18">
        <f t="shared" si="29"/>
        <v>0</v>
      </c>
      <c r="AL160" s="18">
        <f t="shared" si="30"/>
        <v>6.018757621503056</v>
      </c>
      <c r="AM160" s="22">
        <f t="shared" si="31"/>
        <v>-0.70624228876622985</v>
      </c>
      <c r="AO160" s="32">
        <v>34940</v>
      </c>
      <c r="AP160" s="34" t="s">
        <v>736</v>
      </c>
      <c r="AQ160" s="34" t="s">
        <v>747</v>
      </c>
    </row>
    <row r="161" spans="4:43" x14ac:dyDescent="0.45">
      <c r="D161" s="17" t="s">
        <v>282</v>
      </c>
      <c r="E161" s="17" t="s">
        <v>283</v>
      </c>
      <c r="G161" s="18">
        <v>12.485225372396206</v>
      </c>
      <c r="H161" s="18">
        <v>13.154450640522654</v>
      </c>
      <c r="I161" s="18">
        <v>14.447756449143039</v>
      </c>
      <c r="K161" s="18">
        <v>12.060239999999999</v>
      </c>
      <c r="L161" s="18">
        <v>12.647119999999999</v>
      </c>
      <c r="M161" s="18">
        <v>15.144400000000001</v>
      </c>
      <c r="O161" s="18">
        <v>15.00048</v>
      </c>
      <c r="P161" s="18">
        <v>16.749839999999999</v>
      </c>
      <c r="Q161" s="18">
        <v>19.188920000000003</v>
      </c>
      <c r="S161" s="19">
        <v>2.4824474104106802</v>
      </c>
      <c r="T161" s="19">
        <v>2.6696898567359422</v>
      </c>
      <c r="U161" s="19">
        <v>2.671559388541505</v>
      </c>
      <c r="W161" s="18">
        <v>17.482927410410682</v>
      </c>
      <c r="X161" s="18">
        <v>19.419529856735942</v>
      </c>
      <c r="Y161" s="18">
        <v>21.860479388541506</v>
      </c>
      <c r="AA161" s="22">
        <f t="shared" si="35"/>
        <v>0.40028929306025812</v>
      </c>
      <c r="AB161" s="22">
        <f t="shared" si="36"/>
        <v>0.47627068491279562</v>
      </c>
      <c r="AC161" s="22">
        <f t="shared" si="37"/>
        <v>0.51307086781893729</v>
      </c>
      <c r="AD161" s="20"/>
      <c r="AE161" s="22">
        <f t="shared" si="32"/>
        <v>0.24379614336033126</v>
      </c>
      <c r="AF161" s="22">
        <f t="shared" si="33"/>
        <v>0.3243995470905629</v>
      </c>
      <c r="AG161" s="22">
        <f t="shared" si="34"/>
        <v>0.26706373312907755</v>
      </c>
      <c r="AI161" s="18">
        <v>1.3100443270636586</v>
      </c>
      <c r="AJ161" s="18">
        <f t="shared" si="29"/>
        <v>0</v>
      </c>
      <c r="AL161" s="18">
        <f t="shared" si="30"/>
        <v>14.447756449143039</v>
      </c>
      <c r="AM161" s="22">
        <f t="shared" si="31"/>
        <v>-0.51307086781893729</v>
      </c>
      <c r="AO161" s="32">
        <v>47888</v>
      </c>
      <c r="AP161" s="34" t="s">
        <v>217</v>
      </c>
      <c r="AQ161" s="34" t="s">
        <v>217</v>
      </c>
    </row>
    <row r="162" spans="4:43" x14ac:dyDescent="0.45">
      <c r="D162" s="17" t="s">
        <v>284</v>
      </c>
      <c r="E162" s="17" t="s">
        <v>285</v>
      </c>
      <c r="G162" s="18">
        <v>7.8607903281522935</v>
      </c>
      <c r="H162" s="18">
        <v>8.5490168044325685</v>
      </c>
      <c r="I162" s="18">
        <v>9.8069563457065954</v>
      </c>
      <c r="K162" s="18">
        <v>6.1680000000000001</v>
      </c>
      <c r="L162" s="18">
        <v>5.7750000000000004</v>
      </c>
      <c r="M162" s="18">
        <v>5.4749999999999996</v>
      </c>
      <c r="O162" s="18">
        <v>6.3449999999999998</v>
      </c>
      <c r="P162" s="18">
        <v>5.7709999999999999</v>
      </c>
      <c r="Q162" s="18">
        <v>10.272</v>
      </c>
      <c r="S162" s="19">
        <v>1.5629672682598752</v>
      </c>
      <c r="T162" s="19">
        <v>1.7350191255840941</v>
      </c>
      <c r="U162" s="19">
        <v>1.8134210934835617</v>
      </c>
      <c r="W162" s="18">
        <v>7.9079672682598758</v>
      </c>
      <c r="X162" s="18">
        <v>7.5060191255840945</v>
      </c>
      <c r="Y162" s="18">
        <v>12.085421093483561</v>
      </c>
      <c r="AA162" s="22">
        <f t="shared" si="35"/>
        <v>6.0015517700077667E-3</v>
      </c>
      <c r="AB162" s="22">
        <f t="shared" si="36"/>
        <v>-0.12200206207428339</v>
      </c>
      <c r="AC162" s="22">
        <f t="shared" si="37"/>
        <v>0.23233148669764991</v>
      </c>
      <c r="AD162" s="20"/>
      <c r="AE162" s="22">
        <f t="shared" si="32"/>
        <v>2.8696498054474644E-2</v>
      </c>
      <c r="AF162" s="22">
        <f t="shared" si="33"/>
        <v>-6.9264069264077016E-4</v>
      </c>
      <c r="AG162" s="22">
        <f t="shared" si="34"/>
        <v>0.87616438356164406</v>
      </c>
      <c r="AI162" s="18">
        <v>0.95425494230171237</v>
      </c>
      <c r="AJ162" s="18">
        <f t="shared" si="29"/>
        <v>0</v>
      </c>
      <c r="AL162" s="18">
        <f t="shared" si="30"/>
        <v>9.8069563457065954</v>
      </c>
      <c r="AM162" s="22">
        <f t="shared" si="31"/>
        <v>-0.23233148669764991</v>
      </c>
      <c r="AO162" s="32">
        <v>47815</v>
      </c>
      <c r="AP162" s="34" t="s">
        <v>732</v>
      </c>
      <c r="AQ162" s="34" t="s">
        <v>772</v>
      </c>
    </row>
    <row r="163" spans="4:43" x14ac:dyDescent="0.45">
      <c r="D163" s="17" t="s">
        <v>286</v>
      </c>
      <c r="E163" s="17" t="s">
        <v>287</v>
      </c>
      <c r="G163" s="18">
        <v>14.523152181283837</v>
      </c>
      <c r="H163" s="18">
        <v>15.77847753164245</v>
      </c>
      <c r="I163" s="18">
        <v>17.57531545216818</v>
      </c>
      <c r="K163" s="18">
        <v>11.568</v>
      </c>
      <c r="L163" s="18">
        <v>12.978999999999999</v>
      </c>
      <c r="M163" s="18">
        <v>15.534000000000001</v>
      </c>
      <c r="O163" s="18">
        <v>15.69</v>
      </c>
      <c r="P163" s="18">
        <v>17.984999999999999</v>
      </c>
      <c r="Q163" s="18">
        <v>21.626999999999999</v>
      </c>
      <c r="S163" s="19">
        <v>2.8876500381914112</v>
      </c>
      <c r="T163" s="19">
        <v>3.202234937215755</v>
      </c>
      <c r="U163" s="19">
        <v>3.2498816801139747</v>
      </c>
      <c r="W163" s="18">
        <v>18.577650038191411</v>
      </c>
      <c r="X163" s="18">
        <v>21.187234937215756</v>
      </c>
      <c r="Y163" s="18">
        <v>24.876881680113975</v>
      </c>
      <c r="AA163" s="22">
        <f t="shared" si="35"/>
        <v>0.27917478287755287</v>
      </c>
      <c r="AB163" s="22">
        <f t="shared" si="36"/>
        <v>0.34279336486847251</v>
      </c>
      <c r="AC163" s="22">
        <f t="shared" si="37"/>
        <v>0.41544439118701776</v>
      </c>
      <c r="AD163" s="20"/>
      <c r="AE163" s="22">
        <f t="shared" si="32"/>
        <v>0.35632780082987553</v>
      </c>
      <c r="AF163" s="22">
        <f t="shared" si="33"/>
        <v>0.38569997688573854</v>
      </c>
      <c r="AG163" s="22">
        <f t="shared" si="34"/>
        <v>0.39223638470451899</v>
      </c>
      <c r="AI163" s="18">
        <v>1.5693140547527442</v>
      </c>
      <c r="AJ163" s="18">
        <f t="shared" si="29"/>
        <v>0</v>
      </c>
      <c r="AL163" s="18">
        <f t="shared" si="30"/>
        <v>17.57531545216818</v>
      </c>
      <c r="AM163" s="22">
        <f t="shared" si="31"/>
        <v>-0.41544439118701776</v>
      </c>
      <c r="AO163" s="32">
        <v>55662</v>
      </c>
      <c r="AP163" s="34" t="s">
        <v>731</v>
      </c>
      <c r="AQ163" s="34" t="s">
        <v>731</v>
      </c>
    </row>
    <row r="164" spans="4:43" x14ac:dyDescent="0.45">
      <c r="D164" s="17" t="s">
        <v>288</v>
      </c>
      <c r="E164" s="17" t="s">
        <v>289</v>
      </c>
      <c r="G164" s="18">
        <v>18.20849177822733</v>
      </c>
      <c r="H164" s="18">
        <v>19.229550784753251</v>
      </c>
      <c r="I164" s="18">
        <v>20.9024858985359</v>
      </c>
      <c r="K164" s="18">
        <v>13.630360000000001</v>
      </c>
      <c r="L164" s="18">
        <v>14.985239999999999</v>
      </c>
      <c r="M164" s="18">
        <v>14.782399999999999</v>
      </c>
      <c r="O164" s="18">
        <v>14.43468</v>
      </c>
      <c r="P164" s="18">
        <v>18.210840000000001</v>
      </c>
      <c r="Q164" s="18">
        <v>21.616119999999999</v>
      </c>
      <c r="S164" s="19">
        <v>3.6204090766580488</v>
      </c>
      <c r="T164" s="19">
        <v>3.9026287058692932</v>
      </c>
      <c r="U164" s="19">
        <v>3.8651144655336611</v>
      </c>
      <c r="W164" s="18">
        <v>18.055089076658049</v>
      </c>
      <c r="X164" s="18">
        <v>22.113468705869295</v>
      </c>
      <c r="Y164" s="18">
        <v>25.48123446553366</v>
      </c>
      <c r="AA164" s="22">
        <f t="shared" si="35"/>
        <v>-8.4247890180948904E-3</v>
      </c>
      <c r="AB164" s="22">
        <f t="shared" si="36"/>
        <v>0.14997323408109192</v>
      </c>
      <c r="AC164" s="22">
        <f t="shared" si="37"/>
        <v>0.21905282411019233</v>
      </c>
      <c r="AD164" s="20"/>
      <c r="AE164" s="22">
        <f t="shared" si="32"/>
        <v>5.9009446559004954E-2</v>
      </c>
      <c r="AF164" s="22">
        <f t="shared" si="33"/>
        <v>0.21525180777885453</v>
      </c>
      <c r="AG164" s="22">
        <f t="shared" si="34"/>
        <v>0.46228758523649743</v>
      </c>
      <c r="AI164" s="18">
        <v>2.1273180461692816</v>
      </c>
      <c r="AJ164" s="18">
        <f t="shared" si="29"/>
        <v>0</v>
      </c>
      <c r="AL164" s="18">
        <f t="shared" si="30"/>
        <v>20.9024858985359</v>
      </c>
      <c r="AM164" s="22">
        <f t="shared" si="31"/>
        <v>-0.21905282411019233</v>
      </c>
      <c r="AO164" s="32">
        <v>73004</v>
      </c>
      <c r="AP164" s="34" t="s">
        <v>732</v>
      </c>
      <c r="AQ164" s="34" t="s">
        <v>769</v>
      </c>
    </row>
    <row r="165" spans="4:43" x14ac:dyDescent="0.45">
      <c r="D165" s="17" t="s">
        <v>290</v>
      </c>
      <c r="E165" s="17" t="s">
        <v>291</v>
      </c>
      <c r="G165" s="18">
        <v>6.8079404971526092</v>
      </c>
      <c r="H165" s="18">
        <v>7.0543263194229011</v>
      </c>
      <c r="I165" s="18">
        <v>7.7950641648735184</v>
      </c>
      <c r="K165" s="18">
        <v>5.5621200000000002</v>
      </c>
      <c r="L165" s="18">
        <v>6.3693599999999995</v>
      </c>
      <c r="M165" s="18">
        <v>8.7103600000000014</v>
      </c>
      <c r="O165" s="18">
        <v>9.2044800000000002</v>
      </c>
      <c r="P165" s="18">
        <v>10.792039999999998</v>
      </c>
      <c r="Q165" s="18">
        <v>9.1920000000000002</v>
      </c>
      <c r="S165" s="19">
        <v>1.3536282889015179</v>
      </c>
      <c r="T165" s="19">
        <v>1.4316723621322158</v>
      </c>
      <c r="U165" s="19">
        <v>1.4413986647170065</v>
      </c>
      <c r="W165" s="18">
        <v>10.558108288901519</v>
      </c>
      <c r="X165" s="18">
        <v>12.223712362132215</v>
      </c>
      <c r="Y165" s="18">
        <v>10.633398664717006</v>
      </c>
      <c r="AA165" s="22">
        <f t="shared" si="35"/>
        <v>0.55085202247543152</v>
      </c>
      <c r="AB165" s="22">
        <f t="shared" si="36"/>
        <v>0.7327965575502623</v>
      </c>
      <c r="AC165" s="22">
        <f t="shared" si="37"/>
        <v>0.36411945300382814</v>
      </c>
      <c r="AD165" s="20"/>
      <c r="AE165" s="22">
        <f t="shared" si="32"/>
        <v>0.65485102802528528</v>
      </c>
      <c r="AF165" s="22">
        <f t="shared" si="33"/>
        <v>0.69436803697702743</v>
      </c>
      <c r="AG165" s="22">
        <f t="shared" si="34"/>
        <v>5.5295073911985113E-2</v>
      </c>
      <c r="AI165" s="18">
        <v>0.67139852979181858</v>
      </c>
      <c r="AJ165" s="18">
        <f t="shared" si="29"/>
        <v>0</v>
      </c>
      <c r="AL165" s="18">
        <f t="shared" si="30"/>
        <v>7.7950641648735184</v>
      </c>
      <c r="AM165" s="22">
        <f t="shared" si="31"/>
        <v>-0.36411945300382814</v>
      </c>
      <c r="AO165" s="32">
        <v>42291</v>
      </c>
      <c r="AP165" s="34" t="s">
        <v>739</v>
      </c>
      <c r="AQ165" s="34" t="s">
        <v>756</v>
      </c>
    </row>
    <row r="166" spans="4:43" x14ac:dyDescent="0.45">
      <c r="D166" s="17" t="s">
        <v>292</v>
      </c>
      <c r="E166" s="17" t="s">
        <v>293</v>
      </c>
      <c r="G166" s="18">
        <v>9.3334881847536337</v>
      </c>
      <c r="H166" s="18">
        <v>10.21921511095298</v>
      </c>
      <c r="I166" s="18">
        <v>11.684880352303287</v>
      </c>
      <c r="K166" s="18">
        <v>7.8613599999999995</v>
      </c>
      <c r="L166" s="18">
        <v>9.6452000000000009</v>
      </c>
      <c r="M166" s="18">
        <v>9.3339599999999994</v>
      </c>
      <c r="O166" s="18">
        <v>9.7582399999999989</v>
      </c>
      <c r="P166" s="18">
        <v>11.385440000000001</v>
      </c>
      <c r="Q166" s="18">
        <v>12.391360000000001</v>
      </c>
      <c r="S166" s="19">
        <v>1.8557849684930035</v>
      </c>
      <c r="T166" s="19">
        <v>2.0739851226831512</v>
      </c>
      <c r="U166" s="19">
        <v>2.1606712377153641</v>
      </c>
      <c r="W166" s="18">
        <v>11.614024968493002</v>
      </c>
      <c r="X166" s="18">
        <v>13.45942512268315</v>
      </c>
      <c r="Y166" s="18">
        <v>14.552031237715363</v>
      </c>
      <c r="AA166" s="22">
        <f t="shared" si="35"/>
        <v>0.2443391729433646</v>
      </c>
      <c r="AB166" s="22">
        <f t="shared" si="36"/>
        <v>0.31707034019249725</v>
      </c>
      <c r="AC166" s="22">
        <f t="shared" si="37"/>
        <v>0.24537272089798617</v>
      </c>
      <c r="AD166" s="20"/>
      <c r="AE166" s="22">
        <f t="shared" si="32"/>
        <v>0.24129158313574237</v>
      </c>
      <c r="AF166" s="22">
        <f t="shared" si="33"/>
        <v>0.18042549662008045</v>
      </c>
      <c r="AG166" s="22">
        <f t="shared" si="34"/>
        <v>0.32755657834402563</v>
      </c>
      <c r="AI166" s="18">
        <v>1.0978922811504657</v>
      </c>
      <c r="AJ166" s="18">
        <f t="shared" si="29"/>
        <v>0</v>
      </c>
      <c r="AL166" s="18">
        <f t="shared" si="30"/>
        <v>11.684880352303287</v>
      </c>
      <c r="AM166" s="22">
        <f t="shared" si="31"/>
        <v>-0.24537272089798617</v>
      </c>
      <c r="AO166" s="32">
        <v>49911</v>
      </c>
      <c r="AP166" s="34" t="s">
        <v>581</v>
      </c>
      <c r="AQ166" s="34" t="s">
        <v>773</v>
      </c>
    </row>
    <row r="167" spans="4:43" x14ac:dyDescent="0.45">
      <c r="D167" s="17" t="s">
        <v>294</v>
      </c>
      <c r="E167" s="17" t="s">
        <v>295</v>
      </c>
      <c r="G167" s="18">
        <v>6.922527079454893</v>
      </c>
      <c r="H167" s="18">
        <v>7.0123710004452198</v>
      </c>
      <c r="I167" s="18">
        <v>8.1438521611639914</v>
      </c>
      <c r="K167" s="18">
        <v>7.3149600000000001</v>
      </c>
      <c r="L167" s="18">
        <v>7.6169200000000004</v>
      </c>
      <c r="M167" s="18">
        <v>8.9255200000000006</v>
      </c>
      <c r="O167" s="18">
        <v>7.3264400000000007</v>
      </c>
      <c r="P167" s="18">
        <v>9.2421600000000002</v>
      </c>
      <c r="Q167" s="18">
        <v>12.108319999999999</v>
      </c>
      <c r="S167" s="19">
        <v>1.3764116312938004</v>
      </c>
      <c r="T167" s="19">
        <v>1.4231575489658039</v>
      </c>
      <c r="U167" s="19">
        <v>1.5058936504527098</v>
      </c>
      <c r="W167" s="18">
        <v>8.7028516312938002</v>
      </c>
      <c r="X167" s="18">
        <v>10.665317548965804</v>
      </c>
      <c r="Y167" s="18">
        <v>13.61421365045271</v>
      </c>
      <c r="AA167" s="22">
        <f t="shared" si="35"/>
        <v>0.25717841640846234</v>
      </c>
      <c r="AB167" s="22">
        <f t="shared" si="36"/>
        <v>0.52092887673636445</v>
      </c>
      <c r="AC167" s="22">
        <f t="shared" si="37"/>
        <v>0.6717166988093809</v>
      </c>
      <c r="AD167" s="20"/>
      <c r="AE167" s="22">
        <f t="shared" si="32"/>
        <v>1.5693865721754597E-3</v>
      </c>
      <c r="AF167" s="22">
        <f t="shared" si="33"/>
        <v>0.21337233422433211</v>
      </c>
      <c r="AG167" s="22">
        <f t="shared" si="34"/>
        <v>0.3565954700678502</v>
      </c>
      <c r="AI167" s="18">
        <v>0.7977702200481227</v>
      </c>
      <c r="AJ167" s="18">
        <f t="shared" si="29"/>
        <v>0</v>
      </c>
      <c r="AL167" s="18">
        <f t="shared" si="30"/>
        <v>8.1438521611639914</v>
      </c>
      <c r="AM167" s="22">
        <f t="shared" si="31"/>
        <v>-0.6717166988093809</v>
      </c>
      <c r="AO167" s="32">
        <v>41273</v>
      </c>
      <c r="AP167" s="34" t="s">
        <v>732</v>
      </c>
      <c r="AQ167" s="34" t="s">
        <v>762</v>
      </c>
    </row>
    <row r="168" spans="4:43" x14ac:dyDescent="0.45">
      <c r="D168" s="17" t="s">
        <v>296</v>
      </c>
      <c r="E168" s="17" t="s">
        <v>297</v>
      </c>
      <c r="G168" s="18">
        <v>4.7878894532795355</v>
      </c>
      <c r="H168" s="18">
        <v>4.4967861006195866</v>
      </c>
      <c r="I168" s="18">
        <v>4.914851564265394</v>
      </c>
      <c r="K168" s="18">
        <v>4.8022399999999994</v>
      </c>
      <c r="L168" s="18">
        <v>4.80084</v>
      </c>
      <c r="M168" s="18">
        <v>5.6829999999999998</v>
      </c>
      <c r="O168" s="18">
        <v>5.6966400000000004</v>
      </c>
      <c r="P168" s="18">
        <v>6.73644</v>
      </c>
      <c r="Q168" s="18">
        <v>7.3027199999999999</v>
      </c>
      <c r="S168" s="19">
        <v>0.9519799138672056</v>
      </c>
      <c r="T168" s="19">
        <v>0.91262072197477118</v>
      </c>
      <c r="U168" s="19">
        <v>0.90881362002609989</v>
      </c>
      <c r="W168" s="18">
        <v>6.6486199138672051</v>
      </c>
      <c r="X168" s="18">
        <v>7.649060721974771</v>
      </c>
      <c r="Y168" s="18">
        <v>8.2115336200261009</v>
      </c>
      <c r="AA168" s="22">
        <f t="shared" si="35"/>
        <v>0.38863271149945511</v>
      </c>
      <c r="AB168" s="22">
        <f t="shared" si="36"/>
        <v>0.70100612989371458</v>
      </c>
      <c r="AC168" s="22">
        <f t="shared" si="37"/>
        <v>0.67075923100710177</v>
      </c>
      <c r="AD168" s="20"/>
      <c r="AE168" s="22">
        <f t="shared" si="32"/>
        <v>0.18624641833810912</v>
      </c>
      <c r="AF168" s="22">
        <f t="shared" si="33"/>
        <v>0.40317944359737046</v>
      </c>
      <c r="AG168" s="22">
        <f t="shared" si="34"/>
        <v>0.28501143762097486</v>
      </c>
      <c r="AI168" s="18">
        <v>0.45843557131077428</v>
      </c>
      <c r="AJ168" s="18">
        <f t="shared" si="29"/>
        <v>0</v>
      </c>
      <c r="AL168" s="18">
        <f t="shared" si="30"/>
        <v>4.914851564265394</v>
      </c>
      <c r="AM168" s="22">
        <f t="shared" si="31"/>
        <v>-0.67075923100710177</v>
      </c>
      <c r="AO168" s="32">
        <v>27524</v>
      </c>
      <c r="AP168" s="34" t="s">
        <v>740</v>
      </c>
      <c r="AQ168" s="34" t="s">
        <v>740</v>
      </c>
    </row>
    <row r="169" spans="4:43" x14ac:dyDescent="0.45">
      <c r="D169" s="17" t="s">
        <v>298</v>
      </c>
      <c r="E169" s="17" t="s">
        <v>299</v>
      </c>
      <c r="G169" s="18">
        <v>6.3347470394363699</v>
      </c>
      <c r="H169" s="18">
        <v>6.8458970814953988</v>
      </c>
      <c r="I169" s="18">
        <v>7.7157605284758795</v>
      </c>
      <c r="K169" s="18">
        <v>5.5780000000000003</v>
      </c>
      <c r="L169" s="18">
        <v>6.0949999999999998</v>
      </c>
      <c r="M169" s="18">
        <v>6.15</v>
      </c>
      <c r="O169" s="18">
        <v>6.5110000000000001</v>
      </c>
      <c r="P169" s="18">
        <v>7.7510000000000003</v>
      </c>
      <c r="Q169" s="18">
        <v>7.907</v>
      </c>
      <c r="S169" s="19">
        <v>1.2595428528205586</v>
      </c>
      <c r="T169" s="19">
        <v>1.3893717417909817</v>
      </c>
      <c r="U169" s="19">
        <v>1.4267344934936494</v>
      </c>
      <c r="W169" s="18">
        <v>7.770542852820558</v>
      </c>
      <c r="X169" s="18">
        <v>9.1403717417909807</v>
      </c>
      <c r="Y169" s="18">
        <v>9.3337344934936493</v>
      </c>
      <c r="AA169" s="22">
        <f t="shared" si="35"/>
        <v>0.22665400914129274</v>
      </c>
      <c r="AB169" s="22">
        <f t="shared" si="36"/>
        <v>0.33516055426798547</v>
      </c>
      <c r="AC169" s="22">
        <f t="shared" si="37"/>
        <v>0.20969727599067589</v>
      </c>
      <c r="AD169" s="20"/>
      <c r="AE169" s="22">
        <f t="shared" si="32"/>
        <v>0.16726425242022228</v>
      </c>
      <c r="AF169" s="22">
        <f t="shared" si="33"/>
        <v>0.27169811320754728</v>
      </c>
      <c r="AG169" s="22">
        <f t="shared" si="34"/>
        <v>0.28569105691056906</v>
      </c>
      <c r="AI169" s="18">
        <v>0.80339526152239482</v>
      </c>
      <c r="AJ169" s="18">
        <f t="shared" si="29"/>
        <v>0</v>
      </c>
      <c r="AL169" s="18">
        <f t="shared" si="30"/>
        <v>7.7157605284758795</v>
      </c>
      <c r="AM169" s="22">
        <f t="shared" si="31"/>
        <v>-0.20969727599067589</v>
      </c>
      <c r="AO169" s="32">
        <v>34160</v>
      </c>
      <c r="AP169" s="34" t="s">
        <v>581</v>
      </c>
      <c r="AQ169" s="34" t="s">
        <v>773</v>
      </c>
    </row>
    <row r="170" spans="4:43" x14ac:dyDescent="0.45">
      <c r="D170" s="17" t="s">
        <v>300</v>
      </c>
      <c r="E170" s="17" t="s">
        <v>301</v>
      </c>
      <c r="G170" s="18">
        <v>3.0120204174548828</v>
      </c>
      <c r="H170" s="18">
        <v>3.3276347679336107</v>
      </c>
      <c r="I170" s="18">
        <v>4.0237495788204622</v>
      </c>
      <c r="K170" s="18">
        <v>2.41676</v>
      </c>
      <c r="L170" s="18">
        <v>2.41676</v>
      </c>
      <c r="M170" s="18">
        <v>3.6520000000000001</v>
      </c>
      <c r="O170" s="18">
        <v>3.7911199999999998</v>
      </c>
      <c r="P170" s="18">
        <v>4.5579999999999998</v>
      </c>
      <c r="Q170" s="18">
        <v>4.5119999999999996</v>
      </c>
      <c r="S170" s="19">
        <v>0.5988824440403292</v>
      </c>
      <c r="T170" s="19">
        <v>0.67534198345825025</v>
      </c>
      <c r="U170" s="19">
        <v>0.7440384257775432</v>
      </c>
      <c r="W170" s="18">
        <v>4.3900024440403298</v>
      </c>
      <c r="X170" s="18">
        <v>5.2333419834582502</v>
      </c>
      <c r="Y170" s="18">
        <v>5.2560384257775432</v>
      </c>
      <c r="AA170" s="22">
        <f t="shared" si="35"/>
        <v>0.4574942515661376</v>
      </c>
      <c r="AB170" s="22">
        <f t="shared" si="36"/>
        <v>0.57269122016898588</v>
      </c>
      <c r="AC170" s="22">
        <f t="shared" si="37"/>
        <v>0.30625386168249541</v>
      </c>
      <c r="AD170" s="20"/>
      <c r="AE170" s="22">
        <f t="shared" si="32"/>
        <v>0.56867872689054755</v>
      </c>
      <c r="AF170" s="22">
        <f t="shared" si="33"/>
        <v>0.88599612704612773</v>
      </c>
      <c r="AG170" s="22">
        <f t="shared" si="34"/>
        <v>0.23548740416210279</v>
      </c>
      <c r="AI170" s="18">
        <v>0.3610265617620107</v>
      </c>
      <c r="AJ170" s="18">
        <f t="shared" si="29"/>
        <v>0</v>
      </c>
      <c r="AL170" s="18">
        <f t="shared" si="30"/>
        <v>4.0237495788204622</v>
      </c>
      <c r="AM170" s="22">
        <f t="shared" si="31"/>
        <v>-0.30625386168249541</v>
      </c>
      <c r="AO170" s="32">
        <v>26866</v>
      </c>
      <c r="AP170" s="34" t="s">
        <v>735</v>
      </c>
      <c r="AQ170" s="34" t="s">
        <v>748</v>
      </c>
    </row>
    <row r="171" spans="4:43" x14ac:dyDescent="0.45">
      <c r="D171" s="17" t="s">
        <v>302</v>
      </c>
      <c r="E171" s="17" t="s">
        <v>303</v>
      </c>
      <c r="G171" s="18">
        <v>12.391864988985061</v>
      </c>
      <c r="H171" s="18">
        <v>12.89970158470287</v>
      </c>
      <c r="I171" s="18">
        <v>14.940682070380088</v>
      </c>
      <c r="K171" s="18">
        <v>12.988</v>
      </c>
      <c r="L171" s="18">
        <v>10.77</v>
      </c>
      <c r="M171" s="18">
        <v>11.676</v>
      </c>
      <c r="O171" s="18">
        <v>13.595000000000001</v>
      </c>
      <c r="P171" s="18">
        <v>14.864000000000001</v>
      </c>
      <c r="Q171" s="18">
        <v>15.967000000000001</v>
      </c>
      <c r="S171" s="19">
        <v>2.4638844902293306</v>
      </c>
      <c r="T171" s="19">
        <v>2.617988650131382</v>
      </c>
      <c r="U171" s="19">
        <v>2.7627071093591966</v>
      </c>
      <c r="W171" s="18">
        <v>16.058884490229332</v>
      </c>
      <c r="X171" s="18">
        <v>17.481988650131381</v>
      </c>
      <c r="Y171" s="18">
        <v>18.729707109359193</v>
      </c>
      <c r="AA171" s="22">
        <f t="shared" si="35"/>
        <v>0.29592151823021218</v>
      </c>
      <c r="AB171" s="22">
        <f t="shared" si="36"/>
        <v>0.355224268975526</v>
      </c>
      <c r="AC171" s="22">
        <f t="shared" si="37"/>
        <v>0.25360455574453655</v>
      </c>
      <c r="AD171" s="20"/>
      <c r="AE171" s="22">
        <f t="shared" si="32"/>
        <v>4.6735448105944037E-2</v>
      </c>
      <c r="AF171" s="22">
        <f t="shared" si="33"/>
        <v>0.38012999071494907</v>
      </c>
      <c r="AG171" s="22">
        <f t="shared" si="34"/>
        <v>0.36750599520383698</v>
      </c>
      <c r="AI171" s="18">
        <v>1.4708046780446653</v>
      </c>
      <c r="AJ171" s="18">
        <f t="shared" si="29"/>
        <v>0</v>
      </c>
      <c r="AL171" s="18">
        <f t="shared" si="30"/>
        <v>14.940682070380088</v>
      </c>
      <c r="AM171" s="22">
        <f t="shared" si="31"/>
        <v>-0.25360455574453655</v>
      </c>
      <c r="AO171" s="32">
        <v>53779</v>
      </c>
      <c r="AP171" s="34" t="s">
        <v>736</v>
      </c>
      <c r="AQ171" s="34" t="s">
        <v>766</v>
      </c>
    </row>
    <row r="172" spans="4:43" x14ac:dyDescent="0.45">
      <c r="D172" s="17" t="s">
        <v>304</v>
      </c>
      <c r="E172" s="17" t="s">
        <v>305</v>
      </c>
      <c r="G172" s="18">
        <v>1.8587671046188718</v>
      </c>
      <c r="H172" s="18">
        <v>2.188380002066999</v>
      </c>
      <c r="I172" s="18">
        <v>2.4853994102237422</v>
      </c>
      <c r="K172" s="18">
        <v>1.6184000000000001</v>
      </c>
      <c r="L172" s="18">
        <v>1.9663600000000001</v>
      </c>
      <c r="M172" s="18">
        <v>2.5473600000000003</v>
      </c>
      <c r="O172" s="18">
        <v>2.3337200000000005</v>
      </c>
      <c r="P172" s="18">
        <v>2.6678000000000002</v>
      </c>
      <c r="Q172" s="18">
        <v>3.4053599999999999</v>
      </c>
      <c r="S172" s="19">
        <v>0.36958015957160784</v>
      </c>
      <c r="T172" s="19">
        <v>0.44413073976686568</v>
      </c>
      <c r="U172" s="19">
        <v>0.45957946149158679</v>
      </c>
      <c r="W172" s="18">
        <v>2.7033001595716084</v>
      </c>
      <c r="X172" s="18">
        <v>3.1119307397668656</v>
      </c>
      <c r="Y172" s="18">
        <v>3.8649394614915868</v>
      </c>
      <c r="AA172" s="22">
        <f t="shared" si="35"/>
        <v>0.45435119486144693</v>
      </c>
      <c r="AB172" s="22">
        <f t="shared" si="36"/>
        <v>0.42202484798231643</v>
      </c>
      <c r="AC172" s="22">
        <f t="shared" si="37"/>
        <v>0.55505768835104652</v>
      </c>
      <c r="AD172" s="20"/>
      <c r="AE172" s="22">
        <f t="shared" si="32"/>
        <v>0.44199209095402892</v>
      </c>
      <c r="AF172" s="22">
        <f t="shared" si="33"/>
        <v>0.3567200309200757</v>
      </c>
      <c r="AG172" s="22">
        <f t="shared" si="34"/>
        <v>0.33681929527039739</v>
      </c>
      <c r="AI172" s="18">
        <v>0.2483102921269601</v>
      </c>
      <c r="AJ172" s="18">
        <f t="shared" si="29"/>
        <v>0</v>
      </c>
      <c r="AL172" s="18">
        <f t="shared" si="30"/>
        <v>2.4853994102237422</v>
      </c>
      <c r="AM172" s="22">
        <f t="shared" si="31"/>
        <v>-0.55505768835104652</v>
      </c>
      <c r="AO172" s="32">
        <v>12785</v>
      </c>
      <c r="AP172" s="34" t="s">
        <v>740</v>
      </c>
      <c r="AQ172" s="34" t="s">
        <v>740</v>
      </c>
    </row>
    <row r="173" spans="4:43" x14ac:dyDescent="0.45">
      <c r="D173" s="17" t="s">
        <v>306</v>
      </c>
      <c r="E173" s="17" t="s">
        <v>307</v>
      </c>
      <c r="G173" s="18">
        <v>11.533148089379882</v>
      </c>
      <c r="H173" s="18">
        <v>11.461882364421788</v>
      </c>
      <c r="I173" s="18">
        <v>13.605253624687956</v>
      </c>
      <c r="K173" s="18">
        <v>9.9149999999999991</v>
      </c>
      <c r="L173" s="18">
        <v>11.217000000000001</v>
      </c>
      <c r="M173" s="18">
        <v>12.15588</v>
      </c>
      <c r="O173" s="18">
        <v>11.309479999999999</v>
      </c>
      <c r="P173" s="18">
        <v>11.754280000000001</v>
      </c>
      <c r="Q173" s="18">
        <v>14.45012</v>
      </c>
      <c r="S173" s="19">
        <v>2.2931451178817706</v>
      </c>
      <c r="T173" s="19">
        <v>2.3261838843451415</v>
      </c>
      <c r="U173" s="19">
        <v>2.515770748383523</v>
      </c>
      <c r="W173" s="18">
        <v>13.60262511788177</v>
      </c>
      <c r="X173" s="18">
        <v>14.080463884345143</v>
      </c>
      <c r="Y173" s="18">
        <v>16.965890748383526</v>
      </c>
      <c r="AA173" s="22">
        <f t="shared" si="35"/>
        <v>0.17943730648941666</v>
      </c>
      <c r="AB173" s="22">
        <f t="shared" si="36"/>
        <v>0.22845998908971119</v>
      </c>
      <c r="AC173" s="22">
        <f t="shared" si="37"/>
        <v>0.24701025180430239</v>
      </c>
      <c r="AD173" s="20"/>
      <c r="AE173" s="22">
        <f t="shared" si="32"/>
        <v>0.14064346949067069</v>
      </c>
      <c r="AF173" s="22">
        <f t="shared" si="33"/>
        <v>4.7898725149326991E-2</v>
      </c>
      <c r="AG173" s="22">
        <f t="shared" si="34"/>
        <v>0.1887349990292764</v>
      </c>
      <c r="AI173" s="18">
        <v>1.3572990186362821</v>
      </c>
      <c r="AJ173" s="18">
        <f t="shared" si="29"/>
        <v>0</v>
      </c>
      <c r="AL173" s="18">
        <f t="shared" si="30"/>
        <v>13.605253624687956</v>
      </c>
      <c r="AM173" s="22">
        <f t="shared" si="31"/>
        <v>-0.24701025180430239</v>
      </c>
      <c r="AO173" s="32">
        <v>65302</v>
      </c>
      <c r="AP173" s="34" t="s">
        <v>735</v>
      </c>
      <c r="AQ173" s="34" t="s">
        <v>748</v>
      </c>
    </row>
    <row r="174" spans="4:43" x14ac:dyDescent="0.45">
      <c r="D174" s="17" t="s">
        <v>308</v>
      </c>
      <c r="E174" s="17" t="s">
        <v>309</v>
      </c>
      <c r="G174" s="18">
        <v>12.78436805025248</v>
      </c>
      <c r="H174" s="18">
        <v>12.444780411215554</v>
      </c>
      <c r="I174" s="18">
        <v>14.278884864238531</v>
      </c>
      <c r="K174" s="18">
        <v>10.228</v>
      </c>
      <c r="L174" s="18">
        <v>9.7360000000000007</v>
      </c>
      <c r="M174" s="18">
        <v>9.7609999999999992</v>
      </c>
      <c r="O174" s="18">
        <v>14.362</v>
      </c>
      <c r="P174" s="18">
        <v>14.3</v>
      </c>
      <c r="Q174" s="18">
        <v>13.15</v>
      </c>
      <c r="S174" s="19">
        <v>2.5419261898349959</v>
      </c>
      <c r="T174" s="19">
        <v>2.5256626020384125</v>
      </c>
      <c r="U174" s="19">
        <v>2.640333054563798</v>
      </c>
      <c r="W174" s="18">
        <v>16.903926189834994</v>
      </c>
      <c r="X174" s="18">
        <v>16.825662602038413</v>
      </c>
      <c r="Y174" s="18">
        <v>15.790333054563797</v>
      </c>
      <c r="AA174" s="22">
        <f t="shared" si="35"/>
        <v>0.32223400667044755</v>
      </c>
      <c r="AB174" s="22">
        <f t="shared" si="36"/>
        <v>0.35202567229508497</v>
      </c>
      <c r="AC174" s="22">
        <f t="shared" si="37"/>
        <v>0.10585197686625294</v>
      </c>
      <c r="AD174" s="20"/>
      <c r="AE174" s="22">
        <f t="shared" si="32"/>
        <v>0.40418459131795076</v>
      </c>
      <c r="AF174" s="22">
        <f t="shared" si="33"/>
        <v>0.46877567789646668</v>
      </c>
      <c r="AG174" s="22">
        <f t="shared" si="34"/>
        <v>0.34719803298842344</v>
      </c>
      <c r="AI174" s="18">
        <v>1.473927052617102</v>
      </c>
      <c r="AJ174" s="18">
        <f t="shared" si="29"/>
        <v>0</v>
      </c>
      <c r="AL174" s="18">
        <f t="shared" si="30"/>
        <v>14.278884864238531</v>
      </c>
      <c r="AM174" s="22">
        <f t="shared" si="31"/>
        <v>-0.10585197686625294</v>
      </c>
      <c r="AO174" s="32">
        <v>45642</v>
      </c>
      <c r="AP174" s="34" t="s">
        <v>739</v>
      </c>
      <c r="AQ174" s="34" t="s">
        <v>754</v>
      </c>
    </row>
    <row r="175" spans="4:43" x14ac:dyDescent="0.45">
      <c r="D175" s="17" t="s">
        <v>310</v>
      </c>
      <c r="E175" s="17" t="s">
        <v>311</v>
      </c>
      <c r="G175" s="18">
        <v>3.4398003799662877</v>
      </c>
      <c r="H175" s="18">
        <v>3.5620228422612752</v>
      </c>
      <c r="I175" s="18">
        <v>3.8738219416858333</v>
      </c>
      <c r="K175" s="18">
        <v>0</v>
      </c>
      <c r="L175" s="18">
        <v>4.2940399999999999</v>
      </c>
      <c r="M175" s="18">
        <v>4.4220800000000002</v>
      </c>
      <c r="O175" s="18">
        <v>3.6440000000000001</v>
      </c>
      <c r="P175" s="18">
        <v>4.7298800000000005</v>
      </c>
      <c r="Q175" s="18">
        <v>6.3378399999999999</v>
      </c>
      <c r="S175" s="19">
        <v>0.68393827831544607</v>
      </c>
      <c r="T175" s="19">
        <v>0.72291093800241157</v>
      </c>
      <c r="U175" s="19">
        <v>0.71631504962576575</v>
      </c>
      <c r="W175" s="18">
        <v>4.3279382783154459</v>
      </c>
      <c r="X175" s="18">
        <v>5.452790938002412</v>
      </c>
      <c r="Y175" s="18">
        <v>7.0541550496257663</v>
      </c>
      <c r="AA175" s="22">
        <f t="shared" si="35"/>
        <v>0.2581946044083705</v>
      </c>
      <c r="AB175" s="22">
        <f t="shared" si="36"/>
        <v>0.53081301818402227</v>
      </c>
      <c r="AC175" s="22">
        <f t="shared" si="37"/>
        <v>0.82098071512184589</v>
      </c>
      <c r="AD175" s="20"/>
      <c r="AE175" s="22" t="str">
        <f t="shared" si="32"/>
        <v>-</v>
      </c>
      <c r="AF175" s="22">
        <f t="shared" si="33"/>
        <v>0.10149882162252813</v>
      </c>
      <c r="AG175" s="22">
        <f t="shared" si="34"/>
        <v>0.43322599319777111</v>
      </c>
      <c r="AI175" s="18">
        <v>0.35970292887067973</v>
      </c>
      <c r="AJ175" s="18">
        <f t="shared" si="29"/>
        <v>0</v>
      </c>
      <c r="AL175" s="18">
        <f t="shared" si="30"/>
        <v>3.8738219416858333</v>
      </c>
      <c r="AM175" s="22">
        <f t="shared" si="31"/>
        <v>-0.82098071512184589</v>
      </c>
      <c r="AO175" s="32">
        <v>22738</v>
      </c>
      <c r="AP175" s="34" t="s">
        <v>732</v>
      </c>
      <c r="AQ175" s="34" t="s">
        <v>769</v>
      </c>
    </row>
    <row r="176" spans="4:43" x14ac:dyDescent="0.45">
      <c r="D176" s="17" t="s">
        <v>312</v>
      </c>
      <c r="E176" s="17" t="s">
        <v>313</v>
      </c>
      <c r="G176" s="18">
        <v>6.6163320553373586</v>
      </c>
      <c r="H176" s="18">
        <v>6.1720293601355802</v>
      </c>
      <c r="I176" s="18">
        <v>7.3076929425748753</v>
      </c>
      <c r="K176" s="18">
        <v>5.9067199999999991</v>
      </c>
      <c r="L176" s="18">
        <v>6.2151199999999998</v>
      </c>
      <c r="M176" s="18">
        <v>7.0557600000000003</v>
      </c>
      <c r="O176" s="18">
        <v>6.3062400000000007</v>
      </c>
      <c r="P176" s="18">
        <v>7.0241199999999999</v>
      </c>
      <c r="Q176" s="18">
        <v>7.8947599999999998</v>
      </c>
      <c r="S176" s="19">
        <v>1.3155306281857784</v>
      </c>
      <c r="T176" s="19">
        <v>1.2526105900212416</v>
      </c>
      <c r="U176" s="19">
        <v>1.3512780173195955</v>
      </c>
      <c r="W176" s="18">
        <v>7.6217706281857787</v>
      </c>
      <c r="X176" s="18">
        <v>8.2767305900212413</v>
      </c>
      <c r="Y176" s="18">
        <v>9.2460380173195951</v>
      </c>
      <c r="AA176" s="22">
        <f t="shared" si="35"/>
        <v>0.15196313674089837</v>
      </c>
      <c r="AB176" s="22">
        <f t="shared" si="36"/>
        <v>0.34100635416281094</v>
      </c>
      <c r="AC176" s="22">
        <f t="shared" si="37"/>
        <v>0.2652471977102176</v>
      </c>
      <c r="AD176" s="20"/>
      <c r="AE176" s="22">
        <f t="shared" si="32"/>
        <v>6.7638215456294143E-2</v>
      </c>
      <c r="AF176" s="22">
        <f t="shared" si="33"/>
        <v>0.13016643282832838</v>
      </c>
      <c r="AG176" s="22">
        <f t="shared" si="34"/>
        <v>0.11890994024740063</v>
      </c>
      <c r="AI176" s="18">
        <v>0.64945875781194329</v>
      </c>
      <c r="AJ176" s="18">
        <f t="shared" si="29"/>
        <v>0</v>
      </c>
      <c r="AL176" s="18">
        <f t="shared" si="30"/>
        <v>7.3076929425748753</v>
      </c>
      <c r="AM176" s="22">
        <f t="shared" si="31"/>
        <v>-0.2652471977102176</v>
      </c>
      <c r="AO176" s="32">
        <v>29376</v>
      </c>
      <c r="AP176" s="34" t="s">
        <v>735</v>
      </c>
      <c r="AQ176" s="34" t="s">
        <v>745</v>
      </c>
    </row>
    <row r="177" spans="4:43" x14ac:dyDescent="0.45">
      <c r="D177" s="17" t="s">
        <v>314</v>
      </c>
      <c r="E177" s="17" t="s">
        <v>315</v>
      </c>
      <c r="G177" s="18">
        <v>9.0838677661717622</v>
      </c>
      <c r="H177" s="18">
        <v>9.3611740907808088</v>
      </c>
      <c r="I177" s="18">
        <v>10.405531488876759</v>
      </c>
      <c r="K177" s="18">
        <v>11.713559999999999</v>
      </c>
      <c r="L177" s="18">
        <v>11.59416</v>
      </c>
      <c r="M177" s="18">
        <v>13.115200000000002</v>
      </c>
      <c r="O177" s="18">
        <v>12.981159999999999</v>
      </c>
      <c r="P177" s="18">
        <v>12.481439999999999</v>
      </c>
      <c r="Q177" s="18">
        <v>15.526</v>
      </c>
      <c r="S177" s="19">
        <v>1.8061527397417119</v>
      </c>
      <c r="T177" s="19">
        <v>1.8998460825349881</v>
      </c>
      <c r="U177" s="19">
        <v>1.9241046483394906</v>
      </c>
      <c r="W177" s="18">
        <v>14.787312739741711</v>
      </c>
      <c r="X177" s="18">
        <v>14.381286082534988</v>
      </c>
      <c r="Y177" s="18">
        <v>17.45010464833949</v>
      </c>
      <c r="AA177" s="22">
        <f t="shared" si="35"/>
        <v>0.62786525744127675</v>
      </c>
      <c r="AB177" s="22">
        <f t="shared" si="36"/>
        <v>0.53626948319422352</v>
      </c>
      <c r="AC177" s="22">
        <f t="shared" si="37"/>
        <v>0.67700272369491121</v>
      </c>
      <c r="AD177" s="20"/>
      <c r="AE177" s="22">
        <f t="shared" si="32"/>
        <v>0.10821646023924408</v>
      </c>
      <c r="AF177" s="22">
        <f t="shared" si="33"/>
        <v>7.6528183154277563E-2</v>
      </c>
      <c r="AG177" s="22">
        <f t="shared" si="34"/>
        <v>0.1838172502134926</v>
      </c>
      <c r="AI177" s="18">
        <v>0.9519234422884526</v>
      </c>
      <c r="AJ177" s="18">
        <f t="shared" si="29"/>
        <v>0</v>
      </c>
      <c r="AL177" s="18">
        <f t="shared" si="30"/>
        <v>10.405531488876759</v>
      </c>
      <c r="AM177" s="22">
        <f t="shared" si="31"/>
        <v>-0.67700272369491121</v>
      </c>
      <c r="AO177" s="32">
        <v>56048</v>
      </c>
      <c r="AP177" s="34" t="s">
        <v>735</v>
      </c>
      <c r="AQ177" s="34" t="s">
        <v>764</v>
      </c>
    </row>
    <row r="178" spans="4:43" x14ac:dyDescent="0.45">
      <c r="D178" s="17" t="s">
        <v>316</v>
      </c>
      <c r="E178" s="17" t="s">
        <v>317</v>
      </c>
      <c r="G178" s="18">
        <v>3.8779658846662186</v>
      </c>
      <c r="H178" s="18">
        <v>4.0183160317742237</v>
      </c>
      <c r="I178" s="18">
        <v>4.1343956098521808</v>
      </c>
      <c r="K178" s="18">
        <v>2.6680000000000001</v>
      </c>
      <c r="L178" s="18">
        <v>3.0390000000000001</v>
      </c>
      <c r="M178" s="18">
        <v>4.843</v>
      </c>
      <c r="O178" s="18">
        <v>4.1219999999999999</v>
      </c>
      <c r="P178" s="18">
        <v>4.4189999999999996</v>
      </c>
      <c r="Q178" s="18">
        <v>4.1900000000000004</v>
      </c>
      <c r="S178" s="19">
        <v>0.771059078303446</v>
      </c>
      <c r="T178" s="19">
        <v>0.81551543613233179</v>
      </c>
      <c r="U178" s="19">
        <v>0.76449817287032984</v>
      </c>
      <c r="W178" s="18">
        <v>4.8930590783034456</v>
      </c>
      <c r="X178" s="18">
        <v>5.2345154361323321</v>
      </c>
      <c r="Y178" s="18">
        <v>4.9544981728703297</v>
      </c>
      <c r="AA178" s="22">
        <f t="shared" si="35"/>
        <v>0.26175918608541271</v>
      </c>
      <c r="AB178" s="22">
        <f t="shared" si="36"/>
        <v>0.30266395045616029</v>
      </c>
      <c r="AC178" s="22">
        <f t="shared" si="37"/>
        <v>0.198360931175493</v>
      </c>
      <c r="AD178" s="20"/>
      <c r="AE178" s="22">
        <f t="shared" si="32"/>
        <v>0.54497751124437765</v>
      </c>
      <c r="AF178" s="22">
        <f t="shared" si="33"/>
        <v>0.45409674234945685</v>
      </c>
      <c r="AG178" s="22">
        <f t="shared" si="34"/>
        <v>-0.13483378071443311</v>
      </c>
      <c r="AI178" s="18">
        <v>0.3932727387046881</v>
      </c>
      <c r="AJ178" s="18">
        <f t="shared" si="29"/>
        <v>0</v>
      </c>
      <c r="AL178" s="18">
        <f t="shared" si="30"/>
        <v>4.1343956098521808</v>
      </c>
      <c r="AM178" s="22">
        <f t="shared" si="31"/>
        <v>-0.198360931175493</v>
      </c>
      <c r="AO178" s="32">
        <v>22333</v>
      </c>
      <c r="AP178" s="34" t="s">
        <v>738</v>
      </c>
      <c r="AQ178" s="34" t="s">
        <v>752</v>
      </c>
    </row>
    <row r="179" spans="4:43" x14ac:dyDescent="0.45">
      <c r="D179" s="17" t="s">
        <v>318</v>
      </c>
      <c r="E179" s="17" t="s">
        <v>319</v>
      </c>
      <c r="G179" s="18">
        <v>3.3197938010944852</v>
      </c>
      <c r="H179" s="18">
        <v>3.36096200632874</v>
      </c>
      <c r="I179" s="18">
        <v>4.2023939549531528</v>
      </c>
      <c r="K179" s="18">
        <v>2.8544800000000001</v>
      </c>
      <c r="L179" s="18">
        <v>3.4302800000000002</v>
      </c>
      <c r="M179" s="18">
        <v>3.1743200000000003</v>
      </c>
      <c r="O179" s="18">
        <v>2.9741599999999999</v>
      </c>
      <c r="P179" s="18">
        <v>3.16296</v>
      </c>
      <c r="Q179" s="18">
        <v>4.2024799999999995</v>
      </c>
      <c r="S179" s="19">
        <v>0.66007727364257851</v>
      </c>
      <c r="T179" s="19">
        <v>0.68210573154077458</v>
      </c>
      <c r="U179" s="19">
        <v>0.77707186331834111</v>
      </c>
      <c r="W179" s="18">
        <v>3.6342372736425781</v>
      </c>
      <c r="X179" s="18">
        <v>3.8450657315407746</v>
      </c>
      <c r="Y179" s="18">
        <v>4.9795518633183411</v>
      </c>
      <c r="AA179" s="22">
        <f t="shared" si="35"/>
        <v>9.4717772062959366E-2</v>
      </c>
      <c r="AB179" s="22">
        <f t="shared" si="36"/>
        <v>0.14403725013863897</v>
      </c>
      <c r="AC179" s="22">
        <f t="shared" si="37"/>
        <v>0.18493218786620205</v>
      </c>
      <c r="AD179" s="20"/>
      <c r="AE179" s="22">
        <f t="shared" si="32"/>
        <v>4.1927076034864418E-2</v>
      </c>
      <c r="AF179" s="22">
        <f t="shared" si="33"/>
        <v>-7.7929498466597538E-2</v>
      </c>
      <c r="AG179" s="22">
        <f t="shared" si="34"/>
        <v>0.3238992918168298</v>
      </c>
      <c r="AI179" s="18">
        <v>0.30371620445205516</v>
      </c>
      <c r="AJ179" s="18">
        <f t="shared" si="29"/>
        <v>0</v>
      </c>
      <c r="AL179" s="18">
        <f t="shared" si="30"/>
        <v>4.2023939549531528</v>
      </c>
      <c r="AM179" s="22">
        <f t="shared" si="31"/>
        <v>-0.18493218786620205</v>
      </c>
      <c r="AO179" s="32">
        <v>15529</v>
      </c>
      <c r="AP179" s="34" t="s">
        <v>738</v>
      </c>
      <c r="AQ179" s="34" t="s">
        <v>759</v>
      </c>
    </row>
    <row r="180" spans="4:43" x14ac:dyDescent="0.45">
      <c r="D180" s="17" t="s">
        <v>320</v>
      </c>
      <c r="E180" s="17" t="s">
        <v>321</v>
      </c>
      <c r="G180" s="18">
        <v>9.0782486648757192</v>
      </c>
      <c r="H180" s="18">
        <v>9.6870026359126324</v>
      </c>
      <c r="I180" s="18">
        <v>11.261184753330674</v>
      </c>
      <c r="K180" s="18">
        <v>9.1252799999999983</v>
      </c>
      <c r="L180" s="18">
        <v>9.952</v>
      </c>
      <c r="M180" s="18">
        <v>13.962479999999999</v>
      </c>
      <c r="O180" s="18">
        <v>14.34308</v>
      </c>
      <c r="P180" s="18">
        <v>14.429879999999999</v>
      </c>
      <c r="Q180" s="18">
        <v>16.01924</v>
      </c>
      <c r="S180" s="19">
        <v>1.805035489308088</v>
      </c>
      <c r="T180" s="19">
        <v>1.9659728396109413</v>
      </c>
      <c r="U180" s="19">
        <v>2.0823249588793762</v>
      </c>
      <c r="W180" s="18">
        <v>16.148115489308086</v>
      </c>
      <c r="X180" s="18">
        <v>16.395852839610939</v>
      </c>
      <c r="Y180" s="18">
        <v>18.101564958879379</v>
      </c>
      <c r="AA180" s="22">
        <f t="shared" si="35"/>
        <v>0.77876990214930986</v>
      </c>
      <c r="AB180" s="22">
        <f t="shared" si="36"/>
        <v>0.69256202933470679</v>
      </c>
      <c r="AC180" s="22">
        <f t="shared" si="37"/>
        <v>0.60742988907322149</v>
      </c>
      <c r="AD180" s="20"/>
      <c r="AE180" s="22">
        <f t="shared" si="32"/>
        <v>0.5717961531043434</v>
      </c>
      <c r="AF180" s="22">
        <f t="shared" si="33"/>
        <v>0.44994774919614139</v>
      </c>
      <c r="AG180" s="22">
        <f t="shared" si="34"/>
        <v>0.1473062092121171</v>
      </c>
      <c r="AI180" s="18">
        <v>1.1189668250211187</v>
      </c>
      <c r="AJ180" s="18">
        <f t="shared" si="29"/>
        <v>0</v>
      </c>
      <c r="AL180" s="18">
        <f t="shared" si="30"/>
        <v>11.261184753330674</v>
      </c>
      <c r="AM180" s="22">
        <f t="shared" si="31"/>
        <v>-0.60742988907322149</v>
      </c>
      <c r="AO180" s="32">
        <v>37591</v>
      </c>
      <c r="AP180" s="34" t="s">
        <v>739</v>
      </c>
      <c r="AQ180" s="34" t="s">
        <v>754</v>
      </c>
    </row>
    <row r="181" spans="4:43" x14ac:dyDescent="0.45">
      <c r="D181" s="17" t="s">
        <v>322</v>
      </c>
      <c r="E181" s="17" t="s">
        <v>323</v>
      </c>
      <c r="G181" s="18">
        <v>1.6495012813170185</v>
      </c>
      <c r="H181" s="18">
        <v>1.5277525754007062</v>
      </c>
      <c r="I181" s="18">
        <v>1.7198154329626767</v>
      </c>
      <c r="K181" s="18">
        <v>1.83416</v>
      </c>
      <c r="L181" s="18">
        <v>1.6864400000000002</v>
      </c>
      <c r="M181" s="18">
        <v>2.05416</v>
      </c>
      <c r="O181" s="18">
        <v>0</v>
      </c>
      <c r="P181" s="18">
        <v>2.1185200000000002</v>
      </c>
      <c r="Q181" s="18">
        <v>1.9678399999999998</v>
      </c>
      <c r="S181" s="19">
        <v>0.32797166748209394</v>
      </c>
      <c r="T181" s="19">
        <v>0.31005669986591133</v>
      </c>
      <c r="U181" s="19">
        <v>0.31801401710107996</v>
      </c>
      <c r="W181" s="18">
        <v>0.32797166748209394</v>
      </c>
      <c r="X181" s="18">
        <v>2.4285766998659115</v>
      </c>
      <c r="Y181" s="18">
        <v>2.2858540171010802</v>
      </c>
      <c r="AA181" s="22">
        <f t="shared" si="35"/>
        <v>-0.80116919507923634</v>
      </c>
      <c r="AB181" s="22">
        <f t="shared" si="36"/>
        <v>0.58964006277582803</v>
      </c>
      <c r="AC181" s="22">
        <f t="shared" si="37"/>
        <v>0.32912751757513015</v>
      </c>
      <c r="AD181" s="20"/>
      <c r="AE181" s="22">
        <f t="shared" si="32"/>
        <v>-1</v>
      </c>
      <c r="AF181" s="22">
        <f t="shared" si="33"/>
        <v>0.25620834420435945</v>
      </c>
      <c r="AG181" s="22">
        <f t="shared" si="34"/>
        <v>-4.2022043073567869E-2</v>
      </c>
      <c r="AI181" s="18">
        <v>0.16687195542840183</v>
      </c>
      <c r="AJ181" s="18">
        <f t="shared" si="29"/>
        <v>0</v>
      </c>
      <c r="AL181" s="18">
        <f t="shared" si="30"/>
        <v>1.7198154329626767</v>
      </c>
      <c r="AM181" s="22">
        <f t="shared" si="31"/>
        <v>-0.32912751757513015</v>
      </c>
      <c r="AO181" s="32">
        <v>11488</v>
      </c>
      <c r="AP181" s="34" t="s">
        <v>732</v>
      </c>
      <c r="AQ181" s="34" t="s">
        <v>755</v>
      </c>
    </row>
    <row r="182" spans="4:43" x14ac:dyDescent="0.45">
      <c r="D182" s="17" t="s">
        <v>324</v>
      </c>
      <c r="E182" s="17" t="s">
        <v>325</v>
      </c>
      <c r="G182" s="18">
        <v>5.2194345202577113</v>
      </c>
      <c r="H182" s="18">
        <v>5.6486627390266539</v>
      </c>
      <c r="I182" s="18">
        <v>6.2517822840981561</v>
      </c>
      <c r="K182" s="18">
        <v>0</v>
      </c>
      <c r="L182" s="18">
        <v>0</v>
      </c>
      <c r="M182" s="18">
        <v>5.1360000000000001</v>
      </c>
      <c r="O182" s="18">
        <v>5.8979999999999997</v>
      </c>
      <c r="P182" s="18">
        <v>6.3920000000000003</v>
      </c>
      <c r="Q182" s="18">
        <v>6.9619999999999997</v>
      </c>
      <c r="S182" s="19">
        <v>1.0377843668940614</v>
      </c>
      <c r="T182" s="19">
        <v>1.1463935690363847</v>
      </c>
      <c r="U182" s="19">
        <v>1.156027769085944</v>
      </c>
      <c r="W182" s="18">
        <v>6.9357843668940617</v>
      </c>
      <c r="X182" s="18">
        <v>7.5383935690363852</v>
      </c>
      <c r="Y182" s="18">
        <v>8.118027769085943</v>
      </c>
      <c r="AA182" s="22">
        <f t="shared" si="35"/>
        <v>0.32883827548268679</v>
      </c>
      <c r="AB182" s="22">
        <f t="shared" si="36"/>
        <v>0.33454481482025233</v>
      </c>
      <c r="AC182" s="22">
        <f t="shared" si="37"/>
        <v>0.29851415167394946</v>
      </c>
      <c r="AD182" s="20"/>
      <c r="AE182" s="22" t="str">
        <f t="shared" si="32"/>
        <v>-</v>
      </c>
      <c r="AF182" s="22" t="str">
        <f t="shared" si="33"/>
        <v>-</v>
      </c>
      <c r="AG182" s="22">
        <f t="shared" si="34"/>
        <v>0.35552959501557624</v>
      </c>
      <c r="AI182" s="18">
        <v>0.59702625287925726</v>
      </c>
      <c r="AJ182" s="18">
        <f t="shared" si="29"/>
        <v>0</v>
      </c>
      <c r="AL182" s="18">
        <f t="shared" si="30"/>
        <v>6.2517822840981561</v>
      </c>
      <c r="AM182" s="22">
        <f t="shared" si="31"/>
        <v>-0.29851415167394946</v>
      </c>
      <c r="AO182" s="32">
        <v>27992</v>
      </c>
      <c r="AP182" s="34" t="s">
        <v>732</v>
      </c>
      <c r="AQ182" s="34" t="s">
        <v>746</v>
      </c>
    </row>
    <row r="183" spans="4:43" x14ac:dyDescent="0.45">
      <c r="D183" s="17" t="s">
        <v>326</v>
      </c>
      <c r="E183" s="17" t="s">
        <v>327</v>
      </c>
      <c r="G183" s="18">
        <v>9.3528007436297607</v>
      </c>
      <c r="H183" s="18">
        <v>9.7651898447270824</v>
      </c>
      <c r="I183" s="18">
        <v>11.995175917899793</v>
      </c>
      <c r="K183" s="18">
        <v>8.6170000000000009</v>
      </c>
      <c r="L183" s="18">
        <v>8.5324400000000011</v>
      </c>
      <c r="M183" s="18">
        <v>9.94848</v>
      </c>
      <c r="O183" s="18">
        <v>8.8792399999999994</v>
      </c>
      <c r="P183" s="18">
        <v>9.8537599999999994</v>
      </c>
      <c r="Q183" s="18">
        <v>9.7752400000000002</v>
      </c>
      <c r="S183" s="19">
        <v>1.8596249001194236</v>
      </c>
      <c r="T183" s="19">
        <v>1.9818408985670042</v>
      </c>
      <c r="U183" s="19">
        <v>2.2180485221685018</v>
      </c>
      <c r="W183" s="18">
        <v>10.738864900119422</v>
      </c>
      <c r="X183" s="18">
        <v>11.835600898567005</v>
      </c>
      <c r="Y183" s="18">
        <v>11.9932885221685</v>
      </c>
      <c r="AA183" s="22">
        <f t="shared" si="35"/>
        <v>0.14819776390871114</v>
      </c>
      <c r="AB183" s="22">
        <f t="shared" si="36"/>
        <v>0.21201953948267419</v>
      </c>
      <c r="AC183" s="22">
        <f t="shared" si="37"/>
        <v>-1.5734623186947804E-4</v>
      </c>
      <c r="AD183" s="20"/>
      <c r="AE183" s="22">
        <f t="shared" si="32"/>
        <v>3.0432865266333809E-2</v>
      </c>
      <c r="AF183" s="22">
        <f t="shared" si="33"/>
        <v>0.15485839923867006</v>
      </c>
      <c r="AG183" s="22">
        <f t="shared" si="34"/>
        <v>-1.7413715462060518E-2</v>
      </c>
      <c r="AI183" s="18">
        <v>1.1907297493474758</v>
      </c>
      <c r="AJ183" s="18">
        <f t="shared" si="29"/>
        <v>0</v>
      </c>
      <c r="AL183" s="18">
        <f t="shared" si="30"/>
        <v>11.995175917899793</v>
      </c>
      <c r="AM183" s="22">
        <f t="shared" si="31"/>
        <v>1.5734623186947804E-4</v>
      </c>
      <c r="AO183" s="32">
        <v>61601</v>
      </c>
      <c r="AP183" s="34" t="s">
        <v>735</v>
      </c>
      <c r="AQ183" s="34" t="s">
        <v>745</v>
      </c>
    </row>
    <row r="184" spans="4:43" x14ac:dyDescent="0.45">
      <c r="D184" s="17" t="s">
        <v>328</v>
      </c>
      <c r="E184" s="17" t="s">
        <v>329</v>
      </c>
      <c r="G184" s="18">
        <v>1.0061396657201631</v>
      </c>
      <c r="H184" s="18">
        <v>1.121048921917813</v>
      </c>
      <c r="I184" s="18">
        <v>1.2442905300249907</v>
      </c>
      <c r="K184" s="18">
        <v>0.96799999999999997</v>
      </c>
      <c r="L184" s="18">
        <v>1.1419999999999999</v>
      </c>
      <c r="M184" s="18">
        <v>1.2490000000000001</v>
      </c>
      <c r="O184" s="18">
        <v>1.3839999999999999</v>
      </c>
      <c r="P184" s="18">
        <v>1.653</v>
      </c>
      <c r="Q184" s="18">
        <v>1.865</v>
      </c>
      <c r="S184" s="19">
        <v>0.20005155959784818</v>
      </c>
      <c r="T184" s="19">
        <v>0.22751637582866291</v>
      </c>
      <c r="U184" s="19">
        <v>0.23008389290495845</v>
      </c>
      <c r="W184" s="18">
        <v>1.5840515595978482</v>
      </c>
      <c r="X184" s="18">
        <v>1.8805163758286629</v>
      </c>
      <c r="Y184" s="18">
        <v>2.0950838929049582</v>
      </c>
      <c r="AA184" s="22">
        <f t="shared" si="35"/>
        <v>0.57438535977411631</v>
      </c>
      <c r="AB184" s="22">
        <f t="shared" si="36"/>
        <v>0.67746147296730408</v>
      </c>
      <c r="AC184" s="22">
        <f t="shared" si="37"/>
        <v>0.68375780603496195</v>
      </c>
      <c r="AD184" s="20"/>
      <c r="AE184" s="22">
        <f t="shared" si="32"/>
        <v>0.42975206611570244</v>
      </c>
      <c r="AF184" s="22">
        <f t="shared" si="33"/>
        <v>0.44746059544658506</v>
      </c>
      <c r="AG184" s="22">
        <f t="shared" si="34"/>
        <v>0.49319455564451548</v>
      </c>
      <c r="AI184" s="18">
        <v>0.13209388004724973</v>
      </c>
      <c r="AJ184" s="18">
        <f t="shared" si="29"/>
        <v>0</v>
      </c>
      <c r="AL184" s="18">
        <f t="shared" si="30"/>
        <v>1.2442905300249907</v>
      </c>
      <c r="AM184" s="22">
        <f t="shared" si="31"/>
        <v>-0.68375780603496195</v>
      </c>
      <c r="AO184" s="32">
        <v>11195</v>
      </c>
      <c r="AP184" s="34" t="s">
        <v>732</v>
      </c>
      <c r="AQ184" s="34" t="s">
        <v>762</v>
      </c>
    </row>
    <row r="185" spans="4:43" x14ac:dyDescent="0.45">
      <c r="D185" s="17" t="s">
        <v>330</v>
      </c>
      <c r="E185" s="17" t="s">
        <v>331</v>
      </c>
      <c r="G185" s="18">
        <v>31.301320088666476</v>
      </c>
      <c r="H185" s="18">
        <v>34.299228733541646</v>
      </c>
      <c r="I185" s="18">
        <v>39.992064639471877</v>
      </c>
      <c r="K185" s="18">
        <v>25.98348</v>
      </c>
      <c r="L185" s="18">
        <v>33.051000000000002</v>
      </c>
      <c r="M185" s="18">
        <v>38.741800000000005</v>
      </c>
      <c r="O185" s="18">
        <v>34.790839999999996</v>
      </c>
      <c r="P185" s="18">
        <v>40.966999999999999</v>
      </c>
      <c r="Q185" s="18">
        <v>41.387519999999995</v>
      </c>
      <c r="S185" s="19">
        <v>6.2236666683120276</v>
      </c>
      <c r="T185" s="19">
        <v>6.9610130856946144</v>
      </c>
      <c r="U185" s="19">
        <v>7.395001163732732</v>
      </c>
      <c r="W185" s="18">
        <v>41.014506668312023</v>
      </c>
      <c r="X185" s="18">
        <v>47.928013085694616</v>
      </c>
      <c r="Y185" s="18">
        <v>48.782521163732731</v>
      </c>
      <c r="AA185" s="22">
        <f t="shared" si="35"/>
        <v>0.31031236229434556</v>
      </c>
      <c r="AB185" s="22">
        <f t="shared" si="36"/>
        <v>0.39734958643035639</v>
      </c>
      <c r="AC185" s="22">
        <f t="shared" si="37"/>
        <v>0.21980501890829457</v>
      </c>
      <c r="AD185" s="20"/>
      <c r="AE185" s="22">
        <f t="shared" si="32"/>
        <v>0.33895998534453414</v>
      </c>
      <c r="AF185" s="22">
        <f t="shared" si="33"/>
        <v>0.23950863816525964</v>
      </c>
      <c r="AG185" s="22">
        <f t="shared" si="34"/>
        <v>6.8291096438471879E-2</v>
      </c>
      <c r="AI185" s="18">
        <v>3.6655368508523694</v>
      </c>
      <c r="AJ185" s="18">
        <f t="shared" si="29"/>
        <v>0</v>
      </c>
      <c r="AL185" s="18">
        <f t="shared" si="30"/>
        <v>39.992064639471877</v>
      </c>
      <c r="AM185" s="22">
        <f t="shared" si="31"/>
        <v>-0.21980501890829457</v>
      </c>
      <c r="AO185" s="32">
        <v>123107</v>
      </c>
      <c r="AP185" s="34" t="s">
        <v>734</v>
      </c>
      <c r="AQ185" s="34" t="s">
        <v>743</v>
      </c>
    </row>
    <row r="186" spans="4:43" x14ac:dyDescent="0.45">
      <c r="D186" s="17" t="s">
        <v>332</v>
      </c>
      <c r="E186" s="17" t="s">
        <v>333</v>
      </c>
      <c r="G186" s="18">
        <v>23.052325939980079</v>
      </c>
      <c r="H186" s="18">
        <v>21.424540247956298</v>
      </c>
      <c r="I186" s="18">
        <v>24.675997476193775</v>
      </c>
      <c r="K186" s="18">
        <v>28.637919999999998</v>
      </c>
      <c r="L186" s="18">
        <v>27.797560000000001</v>
      </c>
      <c r="M186" s="18">
        <v>27.919840000000001</v>
      </c>
      <c r="O186" s="18">
        <v>28.792279999999998</v>
      </c>
      <c r="P186" s="18">
        <v>28.455880000000001</v>
      </c>
      <c r="Q186" s="18">
        <v>26.091560000000001</v>
      </c>
      <c r="S186" s="19">
        <v>4.5835125219420414</v>
      </c>
      <c r="T186" s="19">
        <v>4.348100832808881</v>
      </c>
      <c r="U186" s="19">
        <v>4.5628809539533854</v>
      </c>
      <c r="W186" s="18">
        <v>33.375792521942046</v>
      </c>
      <c r="X186" s="18">
        <v>32.803980832808882</v>
      </c>
      <c r="Y186" s="18">
        <v>30.654440953953387</v>
      </c>
      <c r="AA186" s="22">
        <f t="shared" si="35"/>
        <v>0.44782754715687001</v>
      </c>
      <c r="AB186" s="22">
        <f t="shared" si="36"/>
        <v>0.53114047970938738</v>
      </c>
      <c r="AC186" s="22">
        <f t="shared" si="37"/>
        <v>0.2422776823318826</v>
      </c>
      <c r="AD186" s="20"/>
      <c r="AE186" s="22">
        <f t="shared" si="32"/>
        <v>5.3900562610692572E-3</v>
      </c>
      <c r="AF186" s="22">
        <f t="shared" si="33"/>
        <v>2.3682654161012687E-2</v>
      </c>
      <c r="AG186" s="22">
        <f t="shared" si="34"/>
        <v>-6.5483183284717944E-2</v>
      </c>
      <c r="AI186" s="18">
        <v>2.4346845620798421</v>
      </c>
      <c r="AJ186" s="18">
        <f t="shared" si="29"/>
        <v>0</v>
      </c>
      <c r="AL186" s="18">
        <f t="shared" si="30"/>
        <v>24.675997476193775</v>
      </c>
      <c r="AM186" s="22">
        <f t="shared" si="31"/>
        <v>-0.2422776823318826</v>
      </c>
      <c r="AO186" s="32">
        <v>124899</v>
      </c>
      <c r="AP186" s="34" t="s">
        <v>735</v>
      </c>
      <c r="AQ186" s="34" t="s">
        <v>748</v>
      </c>
    </row>
    <row r="187" spans="4:43" x14ac:dyDescent="0.45">
      <c r="D187" s="17" t="s">
        <v>334</v>
      </c>
      <c r="E187" s="17" t="s">
        <v>335</v>
      </c>
      <c r="G187" s="18">
        <v>4.5733884425362294</v>
      </c>
      <c r="H187" s="18">
        <v>4.5838889765064268</v>
      </c>
      <c r="I187" s="18">
        <v>5.0289903236154645</v>
      </c>
      <c r="K187" s="18">
        <v>4.8010000000000002</v>
      </c>
      <c r="L187" s="18">
        <v>4.8640400000000001</v>
      </c>
      <c r="M187" s="18">
        <v>5.4523200000000003</v>
      </c>
      <c r="O187" s="18">
        <v>5.0720000000000001</v>
      </c>
      <c r="P187" s="18">
        <v>5.4641200000000003</v>
      </c>
      <c r="Q187" s="18">
        <v>5.6633999999999993</v>
      </c>
      <c r="S187" s="19">
        <v>0.90933050524479664</v>
      </c>
      <c r="T187" s="19">
        <v>0.93029821156383019</v>
      </c>
      <c r="U187" s="19">
        <v>0.92991921349395257</v>
      </c>
      <c r="W187" s="18">
        <v>5.9813305052447969</v>
      </c>
      <c r="X187" s="18">
        <v>6.3944182115638304</v>
      </c>
      <c r="Y187" s="18">
        <v>6.5933192134939524</v>
      </c>
      <c r="AA187" s="22">
        <f t="shared" si="35"/>
        <v>0.30785534191969394</v>
      </c>
      <c r="AB187" s="22">
        <f t="shared" si="36"/>
        <v>0.39497667686473581</v>
      </c>
      <c r="AC187" s="22">
        <f t="shared" si="37"/>
        <v>0.31106221909646736</v>
      </c>
      <c r="AD187" s="20"/>
      <c r="AE187" s="22">
        <f t="shared" si="32"/>
        <v>5.6446573630493629E-2</v>
      </c>
      <c r="AF187" s="22">
        <f t="shared" si="33"/>
        <v>0.12337069596467137</v>
      </c>
      <c r="AG187" s="22">
        <f t="shared" si="34"/>
        <v>3.871379522845303E-2</v>
      </c>
      <c r="AI187" s="18">
        <v>0.50218445529853106</v>
      </c>
      <c r="AJ187" s="18">
        <f t="shared" si="29"/>
        <v>0</v>
      </c>
      <c r="AL187" s="18">
        <f t="shared" si="30"/>
        <v>5.0289903236154645</v>
      </c>
      <c r="AM187" s="22">
        <f t="shared" si="31"/>
        <v>-0.31106221909646736</v>
      </c>
      <c r="AO187" s="32">
        <v>27109</v>
      </c>
      <c r="AP187" s="34" t="s">
        <v>735</v>
      </c>
      <c r="AQ187" s="34" t="s">
        <v>748</v>
      </c>
    </row>
    <row r="188" spans="4:43" x14ac:dyDescent="0.45">
      <c r="D188" s="17" t="s">
        <v>336</v>
      </c>
      <c r="E188" s="17" t="s">
        <v>337</v>
      </c>
      <c r="G188" s="18">
        <v>12.398010152098978</v>
      </c>
      <c r="H188" s="18">
        <v>13.330959844594755</v>
      </c>
      <c r="I188" s="18">
        <v>15.654813208299053</v>
      </c>
      <c r="K188" s="18">
        <v>12.227039999999999</v>
      </c>
      <c r="L188" s="18">
        <v>14.607959999999999</v>
      </c>
      <c r="M188" s="18">
        <v>18.870399999999997</v>
      </c>
      <c r="O188" s="18">
        <v>16.574600000000004</v>
      </c>
      <c r="P188" s="18">
        <v>20.066560000000003</v>
      </c>
      <c r="Q188" s="18">
        <v>24.469759999999997</v>
      </c>
      <c r="S188" s="19">
        <v>2.4651063379576401</v>
      </c>
      <c r="T188" s="19">
        <v>2.7055123205247527</v>
      </c>
      <c r="U188" s="19">
        <v>2.8947583211077452</v>
      </c>
      <c r="W188" s="18">
        <v>19.039706337957643</v>
      </c>
      <c r="X188" s="18">
        <v>22.772072320524757</v>
      </c>
      <c r="Y188" s="18">
        <v>27.364518321107745</v>
      </c>
      <c r="AA188" s="22">
        <f t="shared" si="35"/>
        <v>0.53570662585190965</v>
      </c>
      <c r="AB188" s="22">
        <f t="shared" si="36"/>
        <v>0.70820950524114346</v>
      </c>
      <c r="AC188" s="22">
        <f t="shared" si="37"/>
        <v>0.74799392091124095</v>
      </c>
      <c r="AD188" s="20"/>
      <c r="AE188" s="22">
        <f t="shared" si="32"/>
        <v>0.35556929559402811</v>
      </c>
      <c r="AF188" s="22">
        <f t="shared" si="33"/>
        <v>0.37367298377049257</v>
      </c>
      <c r="AG188" s="22">
        <f t="shared" si="34"/>
        <v>0.2967271493979991</v>
      </c>
      <c r="AI188" s="18">
        <v>1.4674863836099543</v>
      </c>
      <c r="AJ188" s="18">
        <f t="shared" si="29"/>
        <v>0</v>
      </c>
      <c r="AL188" s="18">
        <f t="shared" si="30"/>
        <v>15.654813208299053</v>
      </c>
      <c r="AM188" s="22">
        <f t="shared" si="31"/>
        <v>-0.74799392091124095</v>
      </c>
      <c r="AO188" s="32">
        <v>75425</v>
      </c>
      <c r="AP188" s="34" t="s">
        <v>735</v>
      </c>
      <c r="AQ188" s="34" t="s">
        <v>767</v>
      </c>
    </row>
    <row r="189" spans="4:43" x14ac:dyDescent="0.45">
      <c r="D189" s="17" t="s">
        <v>338</v>
      </c>
      <c r="E189" s="17" t="s">
        <v>339</v>
      </c>
      <c r="G189" s="18">
        <v>26.592137673674461</v>
      </c>
      <c r="H189" s="18">
        <v>26.134574257319642</v>
      </c>
      <c r="I189" s="18">
        <v>26.347438951284929</v>
      </c>
      <c r="K189" s="18">
        <v>24.124680000000001</v>
      </c>
      <c r="L189" s="18">
        <v>23.057040000000001</v>
      </c>
      <c r="M189" s="18">
        <v>26.184240000000003</v>
      </c>
      <c r="O189" s="18">
        <v>30.929680000000001</v>
      </c>
      <c r="P189" s="18">
        <v>30.92304</v>
      </c>
      <c r="Q189" s="18">
        <v>35.128240000000005</v>
      </c>
      <c r="S189" s="19">
        <v>5.2873361382204598</v>
      </c>
      <c r="T189" s="19">
        <v>5.30400012220551</v>
      </c>
      <c r="U189" s="19">
        <v>4.8719500596581895</v>
      </c>
      <c r="W189" s="18">
        <v>36.217016138220458</v>
      </c>
      <c r="X189" s="18">
        <v>36.227040122205509</v>
      </c>
      <c r="Y189" s="18">
        <v>40.000190059658195</v>
      </c>
      <c r="AA189" s="22">
        <f t="shared" si="35"/>
        <v>0.36194451843840975</v>
      </c>
      <c r="AB189" s="22">
        <f t="shared" si="36"/>
        <v>0.38617295868361884</v>
      </c>
      <c r="AC189" s="22">
        <f t="shared" si="37"/>
        <v>0.51818133571223024</v>
      </c>
      <c r="AD189" s="20"/>
      <c r="AE189" s="22">
        <f t="shared" si="32"/>
        <v>0.2820762803900404</v>
      </c>
      <c r="AF189" s="22">
        <f t="shared" si="33"/>
        <v>0.34115393823318169</v>
      </c>
      <c r="AG189" s="22">
        <f t="shared" si="34"/>
        <v>0.34157951500597311</v>
      </c>
      <c r="AI189" s="18">
        <v>2.5143816688823355</v>
      </c>
      <c r="AJ189" s="18">
        <f t="shared" si="29"/>
        <v>0</v>
      </c>
      <c r="AL189" s="18">
        <f t="shared" si="30"/>
        <v>26.347438951284929</v>
      </c>
      <c r="AM189" s="22">
        <f t="shared" si="31"/>
        <v>-0.51818133571223024</v>
      </c>
      <c r="AO189" s="32">
        <v>77893</v>
      </c>
      <c r="AP189" s="34" t="s">
        <v>737</v>
      </c>
      <c r="AQ189" s="34" t="s">
        <v>737</v>
      </c>
    </row>
    <row r="190" spans="4:43" x14ac:dyDescent="0.45">
      <c r="D190" s="17" t="s">
        <v>340</v>
      </c>
      <c r="E190" s="17" t="s">
        <v>341</v>
      </c>
      <c r="G190" s="18">
        <v>7.7217923346252855</v>
      </c>
      <c r="H190" s="18">
        <v>7.1490053964947595</v>
      </c>
      <c r="I190" s="18">
        <v>8.1247116174900764</v>
      </c>
      <c r="K190" s="18">
        <v>5.859</v>
      </c>
      <c r="L190" s="18">
        <v>7.7670000000000003</v>
      </c>
      <c r="M190" s="18">
        <v>7.79244</v>
      </c>
      <c r="O190" s="18">
        <v>9.4019999999999992</v>
      </c>
      <c r="P190" s="18">
        <v>8.4735599999999991</v>
      </c>
      <c r="Q190" s="18">
        <v>11.22744</v>
      </c>
      <c r="S190" s="19">
        <v>1.5353301853245291</v>
      </c>
      <c r="T190" s="19">
        <v>1.4508874383532793</v>
      </c>
      <c r="U190" s="19">
        <v>1.5023543397414698</v>
      </c>
      <c r="W190" s="18">
        <v>10.937330185324528</v>
      </c>
      <c r="X190" s="18">
        <v>9.9244474383532797</v>
      </c>
      <c r="Y190" s="18">
        <v>12.729794339741471</v>
      </c>
      <c r="AA190" s="22">
        <f t="shared" si="35"/>
        <v>0.41642376683460536</v>
      </c>
      <c r="AB190" s="22">
        <f t="shared" si="36"/>
        <v>0.38822771671418121</v>
      </c>
      <c r="AC190" s="22">
        <f t="shared" si="37"/>
        <v>0.56679952951659562</v>
      </c>
      <c r="AD190" s="20"/>
      <c r="AE190" s="22">
        <f t="shared" si="32"/>
        <v>0.60471070148489492</v>
      </c>
      <c r="AF190" s="22">
        <f t="shared" si="33"/>
        <v>9.0969486288141971E-2</v>
      </c>
      <c r="AG190" s="22">
        <f t="shared" si="34"/>
        <v>0.44081186380645854</v>
      </c>
      <c r="AI190" s="18">
        <v>0.55300041022882529</v>
      </c>
      <c r="AJ190" s="18">
        <f t="shared" si="29"/>
        <v>0</v>
      </c>
      <c r="AL190" s="18">
        <f t="shared" si="30"/>
        <v>8.1247116174900764</v>
      </c>
      <c r="AM190" s="22">
        <f t="shared" si="31"/>
        <v>-0.56679952951659562</v>
      </c>
      <c r="AO190" s="32">
        <v>35681</v>
      </c>
      <c r="AP190" s="34" t="s">
        <v>739</v>
      </c>
      <c r="AQ190" s="34" t="s">
        <v>774</v>
      </c>
    </row>
    <row r="191" spans="4:43" x14ac:dyDescent="0.45">
      <c r="D191" s="17" t="s">
        <v>342</v>
      </c>
      <c r="E191" s="17" t="s">
        <v>343</v>
      </c>
      <c r="G191" s="18">
        <v>4.3513293764146193</v>
      </c>
      <c r="H191" s="18">
        <v>4.9667159244049186</v>
      </c>
      <c r="I191" s="18">
        <v>5.5117263709029061</v>
      </c>
      <c r="K191" s="18">
        <v>4.13232</v>
      </c>
      <c r="L191" s="18">
        <v>3.5321599999999997</v>
      </c>
      <c r="M191" s="18">
        <v>4.9281199999999998</v>
      </c>
      <c r="O191" s="18">
        <v>4.9171199999999997</v>
      </c>
      <c r="P191" s="18">
        <v>6.1851199999999995</v>
      </c>
      <c r="Q191" s="18">
        <v>6.3163999999999998</v>
      </c>
      <c r="S191" s="19">
        <v>0.86517832238788384</v>
      </c>
      <c r="T191" s="19">
        <v>1.0079927689132184</v>
      </c>
      <c r="U191" s="19">
        <v>1.0191827627417442</v>
      </c>
      <c r="W191" s="18">
        <v>5.7822983223878834</v>
      </c>
      <c r="X191" s="18">
        <v>7.1931127689132177</v>
      </c>
      <c r="Y191" s="18">
        <v>7.335582762741744</v>
      </c>
      <c r="AA191" s="22">
        <f t="shared" si="35"/>
        <v>0.32885787817615059</v>
      </c>
      <c r="AB191" s="22">
        <f t="shared" si="36"/>
        <v>0.44826337531576305</v>
      </c>
      <c r="AC191" s="22">
        <f t="shared" si="37"/>
        <v>0.33090474183682345</v>
      </c>
      <c r="AD191" s="20"/>
      <c r="AE191" s="22">
        <f t="shared" si="32"/>
        <v>0.18991752816819601</v>
      </c>
      <c r="AF191" s="22">
        <f t="shared" si="33"/>
        <v>0.75108715346983146</v>
      </c>
      <c r="AG191" s="22">
        <f t="shared" si="34"/>
        <v>0.28170580261844275</v>
      </c>
      <c r="AI191" s="18">
        <v>0.5378163061516662</v>
      </c>
      <c r="AJ191" s="18">
        <f t="shared" si="29"/>
        <v>0</v>
      </c>
      <c r="AL191" s="18">
        <f t="shared" si="30"/>
        <v>5.5117263709029061</v>
      </c>
      <c r="AM191" s="22">
        <f t="shared" si="31"/>
        <v>-0.33090474183682345</v>
      </c>
      <c r="AO191" s="32">
        <v>30030</v>
      </c>
      <c r="AP191" s="34" t="s">
        <v>581</v>
      </c>
      <c r="AQ191" s="34" t="s">
        <v>750</v>
      </c>
    </row>
    <row r="192" spans="4:43" x14ac:dyDescent="0.45">
      <c r="D192" s="17" t="s">
        <v>344</v>
      </c>
      <c r="E192" s="17" t="s">
        <v>345</v>
      </c>
      <c r="G192" s="18">
        <v>8.240488326134729</v>
      </c>
      <c r="H192" s="18">
        <v>8.7944738425071911</v>
      </c>
      <c r="I192" s="18">
        <v>9.8410594840212955</v>
      </c>
      <c r="K192" s="18">
        <v>6.9370000000000003</v>
      </c>
      <c r="L192" s="18">
        <v>7.77</v>
      </c>
      <c r="M192" s="18">
        <v>8.7070000000000007</v>
      </c>
      <c r="O192" s="18">
        <v>7.9340000000000002</v>
      </c>
      <c r="P192" s="18">
        <v>9.8960000000000008</v>
      </c>
      <c r="Q192" s="18">
        <v>11.116</v>
      </c>
      <c r="S192" s="19">
        <v>1.6384629268255255</v>
      </c>
      <c r="T192" s="19">
        <v>1.7848345213554397</v>
      </c>
      <c r="U192" s="19">
        <v>1.8197271631950822</v>
      </c>
      <c r="W192" s="18">
        <v>9.5724629268255246</v>
      </c>
      <c r="X192" s="18">
        <v>11.68083452135544</v>
      </c>
      <c r="Y192" s="18">
        <v>12.935727163195082</v>
      </c>
      <c r="AA192" s="22">
        <f t="shared" si="35"/>
        <v>0.16163782387342687</v>
      </c>
      <c r="AB192" s="22">
        <f t="shared" si="36"/>
        <v>0.32820163326853269</v>
      </c>
      <c r="AC192" s="22">
        <f t="shared" si="37"/>
        <v>0.31446488909029852</v>
      </c>
      <c r="AD192" s="20"/>
      <c r="AE192" s="22">
        <f t="shared" si="32"/>
        <v>0.14372207005910334</v>
      </c>
      <c r="AF192" s="22">
        <f t="shared" si="33"/>
        <v>0.27361647361647379</v>
      </c>
      <c r="AG192" s="22">
        <f t="shared" si="34"/>
        <v>0.27667394050763738</v>
      </c>
      <c r="AI192" s="18">
        <v>0.99777509238489759</v>
      </c>
      <c r="AJ192" s="18">
        <f t="shared" si="29"/>
        <v>0</v>
      </c>
      <c r="AL192" s="18">
        <f t="shared" si="30"/>
        <v>9.8410594840212955</v>
      </c>
      <c r="AM192" s="22">
        <f t="shared" si="31"/>
        <v>-0.31446488909029852</v>
      </c>
      <c r="AO192" s="32">
        <v>46475</v>
      </c>
      <c r="AP192" s="34" t="s">
        <v>733</v>
      </c>
      <c r="AQ192" s="34" t="s">
        <v>35</v>
      </c>
    </row>
    <row r="193" spans="4:43" x14ac:dyDescent="0.45">
      <c r="D193" s="17" t="s">
        <v>346</v>
      </c>
      <c r="E193" s="17" t="s">
        <v>347</v>
      </c>
      <c r="G193" s="18">
        <v>3.5706797906277883</v>
      </c>
      <c r="H193" s="18">
        <v>3.5172859537115708</v>
      </c>
      <c r="I193" s="18">
        <v>3.8493404174825776</v>
      </c>
      <c r="K193" s="18">
        <v>2.0299999999999998</v>
      </c>
      <c r="L193" s="18">
        <v>2.6869999999999998</v>
      </c>
      <c r="M193" s="18">
        <v>3.3620000000000001</v>
      </c>
      <c r="O193" s="18">
        <v>3.1749999999999998</v>
      </c>
      <c r="P193" s="18">
        <v>2.601</v>
      </c>
      <c r="Q193" s="18">
        <v>3.883</v>
      </c>
      <c r="S193" s="19">
        <v>0.70996113688482743</v>
      </c>
      <c r="T193" s="19">
        <v>0.71383160653910038</v>
      </c>
      <c r="U193" s="19">
        <v>0.71178812905777022</v>
      </c>
      <c r="W193" s="18">
        <v>3.8849611368848271</v>
      </c>
      <c r="X193" s="18">
        <v>3.3148316065391006</v>
      </c>
      <c r="Y193" s="18">
        <v>4.5947881290577701</v>
      </c>
      <c r="AA193" s="22">
        <f t="shared" si="35"/>
        <v>8.801723052343001E-2</v>
      </c>
      <c r="AB193" s="22">
        <f t="shared" si="36"/>
        <v>-5.7559820224122774E-2</v>
      </c>
      <c r="AC193" s="22">
        <f t="shared" si="37"/>
        <v>0.19365595939231231</v>
      </c>
      <c r="AD193" s="20"/>
      <c r="AE193" s="22">
        <f t="shared" si="32"/>
        <v>0.56403940886699511</v>
      </c>
      <c r="AF193" s="22">
        <f t="shared" si="33"/>
        <v>-3.2005954596203895E-2</v>
      </c>
      <c r="AG193" s="22">
        <f t="shared" si="34"/>
        <v>0.15496728138013086</v>
      </c>
      <c r="AI193" s="18">
        <v>0.39178449219249262</v>
      </c>
      <c r="AJ193" s="18">
        <f t="shared" si="29"/>
        <v>0</v>
      </c>
      <c r="AL193" s="18">
        <f t="shared" si="30"/>
        <v>3.8493404174825776</v>
      </c>
      <c r="AM193" s="22">
        <f t="shared" si="31"/>
        <v>-0.19365595939231231</v>
      </c>
      <c r="AO193" s="32">
        <v>22800</v>
      </c>
      <c r="AP193" s="34" t="s">
        <v>735</v>
      </c>
      <c r="AQ193" s="34" t="s">
        <v>748</v>
      </c>
    </row>
    <row r="194" spans="4:43" x14ac:dyDescent="0.45">
      <c r="D194" s="17" t="s">
        <v>348</v>
      </c>
      <c r="E194" s="17" t="s">
        <v>349</v>
      </c>
      <c r="G194" s="18">
        <v>6.3825774159818822</v>
      </c>
      <c r="H194" s="18">
        <v>7.3086545966158898</v>
      </c>
      <c r="I194" s="18">
        <v>8.3704730393846933</v>
      </c>
      <c r="K194" s="18">
        <v>7.0065200000000001</v>
      </c>
      <c r="L194" s="18">
        <v>6.6051200000000003</v>
      </c>
      <c r="M194" s="18">
        <v>9.6702399999999997</v>
      </c>
      <c r="O194" s="18">
        <v>9.3303200000000004</v>
      </c>
      <c r="P194" s="18">
        <v>9.8086000000000002</v>
      </c>
      <c r="Q194" s="18">
        <v>8.7762799999999999</v>
      </c>
      <c r="S194" s="19">
        <v>1.2690530050887661</v>
      </c>
      <c r="T194" s="19">
        <v>1.4832881719032178</v>
      </c>
      <c r="U194" s="19">
        <v>1.547798505160165</v>
      </c>
      <c r="W194" s="18">
        <v>10.599373005088767</v>
      </c>
      <c r="X194" s="18">
        <v>11.291888171903217</v>
      </c>
      <c r="Y194" s="18">
        <v>10.324078505160164</v>
      </c>
      <c r="AA194" s="22">
        <f t="shared" si="35"/>
        <v>0.66067284645041502</v>
      </c>
      <c r="AB194" s="22">
        <f t="shared" si="36"/>
        <v>0.54500230139917616</v>
      </c>
      <c r="AC194" s="22">
        <f t="shared" si="37"/>
        <v>0.23339248051852982</v>
      </c>
      <c r="AD194" s="20"/>
      <c r="AE194" s="22">
        <f t="shared" si="32"/>
        <v>0.33166250863481445</v>
      </c>
      <c r="AF194" s="22">
        <f t="shared" si="33"/>
        <v>0.48499951552734843</v>
      </c>
      <c r="AG194" s="22">
        <f t="shared" si="34"/>
        <v>-9.2444448121246206E-2</v>
      </c>
      <c r="AI194" s="18">
        <v>0.51385732379478544</v>
      </c>
      <c r="AJ194" s="18">
        <f t="shared" si="29"/>
        <v>0</v>
      </c>
      <c r="AL194" s="18">
        <f t="shared" si="30"/>
        <v>8.3704730393846933</v>
      </c>
      <c r="AM194" s="22">
        <f t="shared" si="31"/>
        <v>-0.23339248051852982</v>
      </c>
      <c r="AO194" s="32">
        <v>33590</v>
      </c>
      <c r="AP194" s="34" t="s">
        <v>733</v>
      </c>
      <c r="AQ194" s="34" t="s">
        <v>751</v>
      </c>
    </row>
    <row r="195" spans="4:43" x14ac:dyDescent="0.45">
      <c r="D195" s="17" t="s">
        <v>350</v>
      </c>
      <c r="E195" s="17" t="s">
        <v>351</v>
      </c>
      <c r="G195" s="18">
        <v>4.1663977677517634</v>
      </c>
      <c r="H195" s="18">
        <v>4.1498373028476596</v>
      </c>
      <c r="I195" s="18">
        <v>4.7956232821870408</v>
      </c>
      <c r="K195" s="18">
        <v>4.4219999999999997</v>
      </c>
      <c r="L195" s="18">
        <v>4.2966000000000006</v>
      </c>
      <c r="M195" s="18">
        <v>4.5331200000000003</v>
      </c>
      <c r="O195" s="18">
        <v>3.726</v>
      </c>
      <c r="P195" s="18">
        <v>6.04732</v>
      </c>
      <c r="Q195" s="18">
        <v>6.5298800000000004</v>
      </c>
      <c r="S195" s="19">
        <v>0.82840822178215645</v>
      </c>
      <c r="T195" s="19">
        <v>0.84220761909952724</v>
      </c>
      <c r="U195" s="19">
        <v>0.88676691419413722</v>
      </c>
      <c r="W195" s="18">
        <v>4.5544082217821558</v>
      </c>
      <c r="X195" s="18">
        <v>6.8895276190995274</v>
      </c>
      <c r="Y195" s="18">
        <v>7.4166469141941374</v>
      </c>
      <c r="AA195" s="22">
        <f t="shared" si="35"/>
        <v>9.312851908514902E-2</v>
      </c>
      <c r="AB195" s="22">
        <f t="shared" si="36"/>
        <v>0.66019222352930917</v>
      </c>
      <c r="AC195" s="22">
        <f t="shared" si="37"/>
        <v>0.54654493853649411</v>
      </c>
      <c r="AD195" s="20"/>
      <c r="AE195" s="22">
        <f t="shared" si="32"/>
        <v>-0.15739484396200809</v>
      </c>
      <c r="AF195" s="22">
        <f t="shared" si="33"/>
        <v>0.40746636875669112</v>
      </c>
      <c r="AG195" s="22">
        <f t="shared" si="34"/>
        <v>0.44048249329380207</v>
      </c>
      <c r="AI195" s="18">
        <v>0.49325006738207233</v>
      </c>
      <c r="AJ195" s="18">
        <f t="shared" si="29"/>
        <v>0</v>
      </c>
      <c r="AL195" s="18">
        <f t="shared" si="30"/>
        <v>4.7956232821870408</v>
      </c>
      <c r="AM195" s="22">
        <f t="shared" si="31"/>
        <v>-0.54654493853649411</v>
      </c>
      <c r="AO195" s="32">
        <v>23327</v>
      </c>
      <c r="AP195" s="34" t="s">
        <v>738</v>
      </c>
      <c r="AQ195" s="34" t="s">
        <v>768</v>
      </c>
    </row>
    <row r="196" spans="4:43" x14ac:dyDescent="0.45">
      <c r="D196" s="17" t="s">
        <v>352</v>
      </c>
      <c r="E196" s="17" t="s">
        <v>353</v>
      </c>
      <c r="G196" s="18">
        <v>2.5234454944186138</v>
      </c>
      <c r="H196" s="18">
        <v>2.3892134527732809</v>
      </c>
      <c r="I196" s="18">
        <v>2.7971412732202379</v>
      </c>
      <c r="K196" s="18">
        <v>2.6608400000000003</v>
      </c>
      <c r="L196" s="18">
        <v>2.4401599999999997</v>
      </c>
      <c r="M196" s="18">
        <v>2.2542</v>
      </c>
      <c r="O196" s="18">
        <v>1.98828</v>
      </c>
      <c r="P196" s="18">
        <v>2.7214399999999999</v>
      </c>
      <c r="Q196" s="18">
        <v>3.1926799999999997</v>
      </c>
      <c r="S196" s="19">
        <v>0.50173869882892763</v>
      </c>
      <c r="T196" s="19">
        <v>0.48488979849883379</v>
      </c>
      <c r="U196" s="19">
        <v>0.51722418327391639</v>
      </c>
      <c r="W196" s="18">
        <v>2.4900186988289272</v>
      </c>
      <c r="X196" s="18">
        <v>3.2063297984988339</v>
      </c>
      <c r="Y196" s="18">
        <v>3.7099041832739164</v>
      </c>
      <c r="AA196" s="22">
        <f t="shared" si="35"/>
        <v>-1.3246490032624167E-2</v>
      </c>
      <c r="AB196" s="22">
        <f t="shared" si="36"/>
        <v>0.34200223708647076</v>
      </c>
      <c r="AC196" s="22">
        <f t="shared" si="37"/>
        <v>0.32631991769327073</v>
      </c>
      <c r="AD196" s="20"/>
      <c r="AE196" s="22">
        <f t="shared" si="32"/>
        <v>-0.25276228559402303</v>
      </c>
      <c r="AF196" s="22">
        <f t="shared" si="33"/>
        <v>0.11527112976198292</v>
      </c>
      <c r="AG196" s="22">
        <f t="shared" si="34"/>
        <v>0.41632508206902658</v>
      </c>
      <c r="AI196" s="18">
        <v>0.25271416455122658</v>
      </c>
      <c r="AJ196" s="18">
        <f t="shared" si="29"/>
        <v>0</v>
      </c>
      <c r="AL196" s="18">
        <f t="shared" si="30"/>
        <v>2.7971412732202379</v>
      </c>
      <c r="AM196" s="22">
        <f t="shared" si="31"/>
        <v>-0.32631991769327073</v>
      </c>
      <c r="AO196" s="32">
        <v>14473</v>
      </c>
      <c r="AP196" s="34" t="s">
        <v>581</v>
      </c>
      <c r="AQ196" s="34" t="s">
        <v>773</v>
      </c>
    </row>
    <row r="197" spans="4:43" x14ac:dyDescent="0.45">
      <c r="D197" s="17" t="s">
        <v>354</v>
      </c>
      <c r="E197" s="17" t="s">
        <v>355</v>
      </c>
      <c r="G197" s="18">
        <v>4.2571168455246706</v>
      </c>
      <c r="H197" s="18">
        <v>4.5324577274654283</v>
      </c>
      <c r="I197" s="18">
        <v>5.2535330209371871</v>
      </c>
      <c r="K197" s="18">
        <v>3.4148400000000003</v>
      </c>
      <c r="L197" s="18">
        <v>3.5419999999999998</v>
      </c>
      <c r="M197" s="18">
        <v>4.8029999999999999</v>
      </c>
      <c r="O197" s="18">
        <v>5.1048400000000003</v>
      </c>
      <c r="P197" s="18">
        <v>4.1680000000000001</v>
      </c>
      <c r="Q197" s="18">
        <v>4.9279200000000003</v>
      </c>
      <c r="S197" s="19">
        <v>0.84644596903741309</v>
      </c>
      <c r="T197" s="19">
        <v>0.91986026264173382</v>
      </c>
      <c r="U197" s="19">
        <v>0.97143978821224142</v>
      </c>
      <c r="W197" s="18">
        <v>5.9512859690374134</v>
      </c>
      <c r="X197" s="18">
        <v>5.0878602626417342</v>
      </c>
      <c r="Y197" s="18">
        <v>5.8993597882122408</v>
      </c>
      <c r="AA197" s="22">
        <f t="shared" si="35"/>
        <v>0.39796162167682853</v>
      </c>
      <c r="AB197" s="22">
        <f t="shared" si="36"/>
        <v>0.12253893330559304</v>
      </c>
      <c r="AC197" s="22">
        <f t="shared" si="37"/>
        <v>0.12293189453672522</v>
      </c>
      <c r="AD197" s="20"/>
      <c r="AE197" s="22">
        <f t="shared" si="32"/>
        <v>0.4948987361047662</v>
      </c>
      <c r="AF197" s="22">
        <f t="shared" si="33"/>
        <v>0.17673630717108987</v>
      </c>
      <c r="AG197" s="22">
        <f t="shared" si="34"/>
        <v>2.6008744534665909E-2</v>
      </c>
      <c r="AI197" s="18">
        <v>0.5304320474758405</v>
      </c>
      <c r="AJ197" s="18">
        <f t="shared" si="29"/>
        <v>0</v>
      </c>
      <c r="AL197" s="18">
        <f t="shared" si="30"/>
        <v>5.2535330209371871</v>
      </c>
      <c r="AM197" s="22">
        <f t="shared" si="31"/>
        <v>-0.12293189453672522</v>
      </c>
      <c r="AO197" s="32">
        <v>22622</v>
      </c>
      <c r="AP197" s="34" t="s">
        <v>736</v>
      </c>
      <c r="AQ197" s="34" t="s">
        <v>747</v>
      </c>
    </row>
    <row r="198" spans="4:43" x14ac:dyDescent="0.45">
      <c r="D198" s="17" t="s">
        <v>356</v>
      </c>
      <c r="E198" s="17" t="s">
        <v>357</v>
      </c>
      <c r="G198" s="18">
        <v>3.7441183302813781</v>
      </c>
      <c r="H198" s="18">
        <v>3.6686279904977526</v>
      </c>
      <c r="I198" s="18">
        <v>4.3399278631237772</v>
      </c>
      <c r="K198" s="18">
        <v>3.41804</v>
      </c>
      <c r="L198" s="18">
        <v>3.8787600000000002</v>
      </c>
      <c r="M198" s="18">
        <v>4.2442399999999996</v>
      </c>
      <c r="O198" s="18">
        <v>3.18004</v>
      </c>
      <c r="P198" s="18">
        <v>5.2510000000000003</v>
      </c>
      <c r="Q198" s="18">
        <v>5.2272400000000001</v>
      </c>
      <c r="S198" s="19">
        <v>0.74444606132843238</v>
      </c>
      <c r="T198" s="19">
        <v>0.74454640501659675</v>
      </c>
      <c r="U198" s="19">
        <v>0.80250349382162467</v>
      </c>
      <c r="W198" s="18">
        <v>3.924486061328432</v>
      </c>
      <c r="X198" s="18">
        <v>5.9955464050165963</v>
      </c>
      <c r="Y198" s="18">
        <v>6.0297434938216243</v>
      </c>
      <c r="AA198" s="22">
        <f t="shared" si="35"/>
        <v>4.8173619297309692E-2</v>
      </c>
      <c r="AB198" s="22">
        <f t="shared" si="36"/>
        <v>0.63427483531878404</v>
      </c>
      <c r="AC198" s="22">
        <f t="shared" si="37"/>
        <v>0.38936491204292917</v>
      </c>
      <c r="AD198" s="20"/>
      <c r="AE198" s="22">
        <f t="shared" si="32"/>
        <v>-6.9630548501480372E-2</v>
      </c>
      <c r="AF198" s="22">
        <f t="shared" si="33"/>
        <v>0.3537831678165187</v>
      </c>
      <c r="AG198" s="22">
        <f t="shared" si="34"/>
        <v>0.23160801462688271</v>
      </c>
      <c r="AI198" s="18">
        <v>0.43258097410289537</v>
      </c>
      <c r="AJ198" s="18">
        <f t="shared" si="29"/>
        <v>0</v>
      </c>
      <c r="AL198" s="18">
        <f t="shared" si="30"/>
        <v>4.3399278631237772</v>
      </c>
      <c r="AM198" s="22">
        <f t="shared" si="31"/>
        <v>-0.38936491204292917</v>
      </c>
      <c r="AO198" s="32">
        <v>24693</v>
      </c>
      <c r="AP198" s="34" t="s">
        <v>733</v>
      </c>
      <c r="AQ198" s="34" t="s">
        <v>765</v>
      </c>
    </row>
    <row r="199" spans="4:43" x14ac:dyDescent="0.45">
      <c r="D199" s="17" t="s">
        <v>358</v>
      </c>
      <c r="E199" s="17" t="s">
        <v>359</v>
      </c>
      <c r="G199" s="18">
        <v>3.9325596830003935</v>
      </c>
      <c r="H199" s="18">
        <v>4.2578412030433679</v>
      </c>
      <c r="I199" s="18">
        <v>4.4989530885674798</v>
      </c>
      <c r="K199" s="18">
        <v>4.23292</v>
      </c>
      <c r="L199" s="18">
        <v>3.3482399999999997</v>
      </c>
      <c r="M199" s="18">
        <v>3.4857199999999997</v>
      </c>
      <c r="O199" s="18">
        <v>3.2330000000000001</v>
      </c>
      <c r="P199" s="18">
        <v>3.4572399999999996</v>
      </c>
      <c r="Q199" s="18">
        <v>4.2827199999999994</v>
      </c>
      <c r="S199" s="19">
        <v>0.78191400716991177</v>
      </c>
      <c r="T199" s="19">
        <v>0.86412696219639318</v>
      </c>
      <c r="U199" s="19">
        <v>0.83190912060835343</v>
      </c>
      <c r="W199" s="18">
        <v>4.0149140071699119</v>
      </c>
      <c r="X199" s="18">
        <v>4.321366962196393</v>
      </c>
      <c r="Y199" s="18">
        <v>5.1146291206083525</v>
      </c>
      <c r="AA199" s="22">
        <f t="shared" si="35"/>
        <v>2.0941659073991512E-2</v>
      </c>
      <c r="AB199" s="22">
        <f t="shared" si="36"/>
        <v>1.4919710746285933E-2</v>
      </c>
      <c r="AC199" s="22">
        <f t="shared" si="37"/>
        <v>0.13684873345432266</v>
      </c>
      <c r="AD199" s="20"/>
      <c r="AE199" s="22">
        <f t="shared" si="32"/>
        <v>-0.23622463925611634</v>
      </c>
      <c r="AF199" s="22">
        <f t="shared" si="33"/>
        <v>3.2554416648746802E-2</v>
      </c>
      <c r="AG199" s="22">
        <f t="shared" si="34"/>
        <v>0.22864716615218658</v>
      </c>
      <c r="AI199" s="18">
        <v>0.40871975540780497</v>
      </c>
      <c r="AJ199" s="18">
        <f t="shared" si="29"/>
        <v>0</v>
      </c>
      <c r="AL199" s="18">
        <f t="shared" si="30"/>
        <v>4.4989530885674798</v>
      </c>
      <c r="AM199" s="22">
        <f t="shared" si="31"/>
        <v>-0.13684873345432266</v>
      </c>
      <c r="AO199" s="32">
        <v>23716</v>
      </c>
      <c r="AP199" s="34" t="s">
        <v>739</v>
      </c>
      <c r="AQ199" s="34" t="s">
        <v>770</v>
      </c>
    </row>
    <row r="200" spans="4:43" x14ac:dyDescent="0.45">
      <c r="D200" s="17" t="s">
        <v>360</v>
      </c>
      <c r="E200" s="17" t="s">
        <v>361</v>
      </c>
      <c r="G200" s="18">
        <v>6.3895869760149271</v>
      </c>
      <c r="H200" s="18">
        <v>6.5609902857147624</v>
      </c>
      <c r="I200" s="18">
        <v>7.5558135592043127</v>
      </c>
      <c r="K200" s="18">
        <v>6.0490000000000004</v>
      </c>
      <c r="L200" s="18">
        <v>5.1296400000000002</v>
      </c>
      <c r="M200" s="18">
        <v>5.8918800000000005</v>
      </c>
      <c r="O200" s="18">
        <v>5.5098799999999999</v>
      </c>
      <c r="P200" s="18">
        <v>6.44916</v>
      </c>
      <c r="Q200" s="18">
        <v>6.9228800000000001</v>
      </c>
      <c r="S200" s="19">
        <v>1.2704467215522768</v>
      </c>
      <c r="T200" s="19">
        <v>1.3315500353893768</v>
      </c>
      <c r="U200" s="19">
        <v>1.3971584254771126</v>
      </c>
      <c r="W200" s="18">
        <v>6.7803267215522771</v>
      </c>
      <c r="X200" s="18">
        <v>7.7807100353893768</v>
      </c>
      <c r="Y200" s="18">
        <v>8.3200384254771116</v>
      </c>
      <c r="AA200" s="22">
        <f t="shared" si="35"/>
        <v>6.1152582632351543E-2</v>
      </c>
      <c r="AB200" s="22">
        <f t="shared" si="36"/>
        <v>0.18590482481437429</v>
      </c>
      <c r="AC200" s="22">
        <f t="shared" si="37"/>
        <v>0.10114395495397557</v>
      </c>
      <c r="AD200" s="20"/>
      <c r="AE200" s="22">
        <f t="shared" si="32"/>
        <v>-8.9125475285171174E-2</v>
      </c>
      <c r="AF200" s="22">
        <f t="shared" si="33"/>
        <v>0.25723442580765898</v>
      </c>
      <c r="AG200" s="22">
        <f t="shared" si="34"/>
        <v>0.1749865917160566</v>
      </c>
      <c r="AI200" s="18">
        <v>0.72131604417020767</v>
      </c>
      <c r="AJ200" s="18">
        <f t="shared" si="29"/>
        <v>0</v>
      </c>
      <c r="AL200" s="18">
        <f t="shared" si="30"/>
        <v>7.5558135592043127</v>
      </c>
      <c r="AM200" s="22">
        <f t="shared" si="31"/>
        <v>-0.10114395495397557</v>
      </c>
      <c r="AO200" s="32">
        <v>32768</v>
      </c>
      <c r="AP200" s="34" t="s">
        <v>735</v>
      </c>
      <c r="AQ200" s="34" t="s">
        <v>745</v>
      </c>
    </row>
    <row r="201" spans="4:43" x14ac:dyDescent="0.45">
      <c r="D201" s="17" t="s">
        <v>362</v>
      </c>
      <c r="E201" s="17" t="s">
        <v>363</v>
      </c>
      <c r="G201" s="18">
        <v>25.467247594635758</v>
      </c>
      <c r="H201" s="18">
        <v>24.827443669388337</v>
      </c>
      <c r="I201" s="18">
        <v>27.850365529166023</v>
      </c>
      <c r="K201" s="18">
        <v>26.243400000000001</v>
      </c>
      <c r="L201" s="18">
        <v>34.267600000000002</v>
      </c>
      <c r="M201" s="18">
        <v>33.09572</v>
      </c>
      <c r="O201" s="18">
        <v>34.253040000000006</v>
      </c>
      <c r="P201" s="18">
        <v>30.961600000000004</v>
      </c>
      <c r="Q201" s="18">
        <v>37.450200000000009</v>
      </c>
      <c r="S201" s="19">
        <v>5.0636733383578134</v>
      </c>
      <c r="T201" s="19">
        <v>5.0387185557309975</v>
      </c>
      <c r="U201" s="19">
        <v>5.1498587871177346</v>
      </c>
      <c r="W201" s="18">
        <v>39.316713338357822</v>
      </c>
      <c r="X201" s="18">
        <v>36.000318555731006</v>
      </c>
      <c r="Y201" s="18">
        <v>42.600058787117746</v>
      </c>
      <c r="AA201" s="22">
        <f t="shared" si="35"/>
        <v>0.54381478376325276</v>
      </c>
      <c r="AB201" s="22">
        <f t="shared" si="36"/>
        <v>0.45002115542481586</v>
      </c>
      <c r="AC201" s="22">
        <f t="shared" si="37"/>
        <v>0.52960501514801483</v>
      </c>
      <c r="AD201" s="20"/>
      <c r="AE201" s="22">
        <f t="shared" si="32"/>
        <v>0.3052058803356274</v>
      </c>
      <c r="AF201" s="22">
        <f t="shared" si="33"/>
        <v>-9.6475971471594077E-2</v>
      </c>
      <c r="AG201" s="22">
        <f t="shared" si="34"/>
        <v>0.13157229998320052</v>
      </c>
      <c r="AI201" s="18">
        <v>2.7372728032140081</v>
      </c>
      <c r="AJ201" s="18">
        <f t="shared" si="29"/>
        <v>0</v>
      </c>
      <c r="AL201" s="18">
        <f t="shared" si="30"/>
        <v>27.850365529166023</v>
      </c>
      <c r="AM201" s="22">
        <f t="shared" si="31"/>
        <v>-0.52960501514801483</v>
      </c>
      <c r="AO201" s="32">
        <v>121565</v>
      </c>
      <c r="AP201" s="34" t="s">
        <v>739</v>
      </c>
      <c r="AQ201" s="34" t="s">
        <v>754</v>
      </c>
    </row>
    <row r="202" spans="4:43" x14ac:dyDescent="0.45">
      <c r="D202" s="17" t="s">
        <v>364</v>
      </c>
      <c r="E202" s="17" t="s">
        <v>365</v>
      </c>
      <c r="G202" s="18">
        <v>8.7346185674328041</v>
      </c>
      <c r="H202" s="18">
        <v>9.593218874150967</v>
      </c>
      <c r="I202" s="18">
        <v>10.546568585234066</v>
      </c>
      <c r="K202" s="18">
        <v>8.327</v>
      </c>
      <c r="L202" s="18">
        <v>9.9149999999999991</v>
      </c>
      <c r="M202" s="18">
        <v>9.9600000000000009</v>
      </c>
      <c r="O202" s="18">
        <v>11.917119999999999</v>
      </c>
      <c r="P202" s="18">
        <v>11.788</v>
      </c>
      <c r="Q202" s="18">
        <v>13.904999999999999</v>
      </c>
      <c r="S202" s="19">
        <v>1.7367112404385132</v>
      </c>
      <c r="T202" s="19">
        <v>1.946939467230465</v>
      </c>
      <c r="U202" s="19">
        <v>1.9501840593700068</v>
      </c>
      <c r="W202" s="18">
        <v>13.653831240438512</v>
      </c>
      <c r="X202" s="18">
        <v>13.734939467230465</v>
      </c>
      <c r="Y202" s="18">
        <v>15.855184059370007</v>
      </c>
      <c r="AA202" s="22">
        <f t="shared" si="35"/>
        <v>0.56318574589474213</v>
      </c>
      <c r="AB202" s="22">
        <f t="shared" si="36"/>
        <v>0.43173419135045582</v>
      </c>
      <c r="AC202" s="22">
        <f t="shared" si="37"/>
        <v>0.5033500167597994</v>
      </c>
      <c r="AD202" s="20"/>
      <c r="AE202" s="22">
        <f t="shared" si="32"/>
        <v>0.43114206797165833</v>
      </c>
      <c r="AF202" s="22">
        <f t="shared" si="33"/>
        <v>0.18890569843671218</v>
      </c>
      <c r="AG202" s="22">
        <f t="shared" si="34"/>
        <v>0.39608433734939741</v>
      </c>
      <c r="AI202" s="18">
        <v>0.96213022083686106</v>
      </c>
      <c r="AJ202" s="18">
        <f t="shared" si="29"/>
        <v>0</v>
      </c>
      <c r="AL202" s="18">
        <f t="shared" si="30"/>
        <v>10.546568585234066</v>
      </c>
      <c r="AM202" s="22">
        <f t="shared" si="31"/>
        <v>-0.5033500167597994</v>
      </c>
      <c r="AO202" s="32">
        <v>44809</v>
      </c>
      <c r="AP202" s="34" t="s">
        <v>732</v>
      </c>
      <c r="AQ202" s="34" t="s">
        <v>769</v>
      </c>
    </row>
    <row r="203" spans="4:43" x14ac:dyDescent="0.45">
      <c r="D203" s="17" t="s">
        <v>366</v>
      </c>
      <c r="E203" s="17" t="s">
        <v>367</v>
      </c>
      <c r="G203" s="18">
        <v>3.3089933419035344</v>
      </c>
      <c r="H203" s="18">
        <v>3.2505791075390982</v>
      </c>
      <c r="I203" s="18">
        <v>3.4638052139504456</v>
      </c>
      <c r="K203" s="18">
        <v>2.6739999999999999</v>
      </c>
      <c r="L203" s="18">
        <v>3.4950000000000001</v>
      </c>
      <c r="M203" s="18">
        <v>4.0119999999999996</v>
      </c>
      <c r="O203" s="18">
        <v>4.3810000000000002</v>
      </c>
      <c r="P203" s="18">
        <v>4.0940000000000003</v>
      </c>
      <c r="Q203" s="18">
        <v>5.2249999999999996</v>
      </c>
      <c r="S203" s="19">
        <v>0.65792980964812786</v>
      </c>
      <c r="T203" s="19">
        <v>0.65970357174642924</v>
      </c>
      <c r="U203" s="19">
        <v>0.64049815429697476</v>
      </c>
      <c r="W203" s="18">
        <v>5.0389298096481276</v>
      </c>
      <c r="X203" s="18">
        <v>4.7537035717464295</v>
      </c>
      <c r="Y203" s="18">
        <v>5.8654981542969749</v>
      </c>
      <c r="AA203" s="22">
        <f t="shared" si="35"/>
        <v>0.52279841299089114</v>
      </c>
      <c r="AB203" s="22">
        <f t="shared" si="36"/>
        <v>0.46241743839462973</v>
      </c>
      <c r="AC203" s="22">
        <f t="shared" si="37"/>
        <v>0.69336835993944801</v>
      </c>
      <c r="AD203" s="20"/>
      <c r="AE203" s="22">
        <f t="shared" si="32"/>
        <v>0.63836948391922221</v>
      </c>
      <c r="AF203" s="22">
        <f t="shared" si="33"/>
        <v>0.17138769670958517</v>
      </c>
      <c r="AG203" s="22">
        <f t="shared" si="34"/>
        <v>0.30234297108673985</v>
      </c>
      <c r="AI203" s="18">
        <v>0.33294328401793094</v>
      </c>
      <c r="AJ203" s="18">
        <f t="shared" si="29"/>
        <v>0</v>
      </c>
      <c r="AL203" s="18">
        <f t="shared" si="30"/>
        <v>3.4638052139504456</v>
      </c>
      <c r="AM203" s="22">
        <f t="shared" si="31"/>
        <v>-0.69336835993944801</v>
      </c>
      <c r="AO203" s="32">
        <v>18923</v>
      </c>
      <c r="AP203" s="34" t="s">
        <v>739</v>
      </c>
      <c r="AQ203" s="34" t="s">
        <v>754</v>
      </c>
    </row>
    <row r="204" spans="4:43" x14ac:dyDescent="0.45">
      <c r="D204" s="17" t="s">
        <v>368</v>
      </c>
      <c r="E204" s="17" t="s">
        <v>369</v>
      </c>
      <c r="G204" s="18">
        <v>15.783523060180269</v>
      </c>
      <c r="H204" s="18">
        <v>14.932955437434142</v>
      </c>
      <c r="I204" s="18">
        <v>16.950660277229463</v>
      </c>
      <c r="K204" s="18">
        <v>0</v>
      </c>
      <c r="L204" s="18">
        <v>15.48104</v>
      </c>
      <c r="M204" s="18">
        <v>17.355799999999999</v>
      </c>
      <c r="O204" s="18">
        <v>16.574840000000002</v>
      </c>
      <c r="P204" s="18">
        <v>16.548159999999999</v>
      </c>
      <c r="Q204" s="18">
        <v>17.622880000000002</v>
      </c>
      <c r="S204" s="19">
        <v>3.1382505945410788</v>
      </c>
      <c r="T204" s="19">
        <v>3.0306366074762798</v>
      </c>
      <c r="U204" s="19">
        <v>3.1343756219185135</v>
      </c>
      <c r="W204" s="18">
        <v>19.713090594541079</v>
      </c>
      <c r="X204" s="18">
        <v>19.578796607476281</v>
      </c>
      <c r="Y204" s="18">
        <v>20.757255621918514</v>
      </c>
      <c r="AA204" s="22">
        <f t="shared" si="35"/>
        <v>0.2489664392023215</v>
      </c>
      <c r="AB204" s="22">
        <f t="shared" si="36"/>
        <v>0.31111330838072948</v>
      </c>
      <c r="AC204" s="22">
        <f t="shared" si="37"/>
        <v>0.22456914848341397</v>
      </c>
      <c r="AD204" s="20"/>
      <c r="AE204" s="22" t="str">
        <f t="shared" si="32"/>
        <v>-</v>
      </c>
      <c r="AF204" s="22">
        <f t="shared" si="33"/>
        <v>6.8930769509025186E-2</v>
      </c>
      <c r="AG204" s="22">
        <f t="shared" si="34"/>
        <v>1.5388515654709294E-2</v>
      </c>
      <c r="AI204" s="18">
        <v>1.6897297486262999</v>
      </c>
      <c r="AJ204" s="18">
        <f t="shared" si="29"/>
        <v>0</v>
      </c>
      <c r="AL204" s="18">
        <f t="shared" si="30"/>
        <v>16.950660277229463</v>
      </c>
      <c r="AM204" s="22">
        <f t="shared" si="31"/>
        <v>-0.22456914848341397</v>
      </c>
      <c r="AO204" s="32">
        <v>80815</v>
      </c>
      <c r="AP204" s="34" t="s">
        <v>738</v>
      </c>
      <c r="AQ204" s="34" t="s">
        <v>759</v>
      </c>
    </row>
    <row r="205" spans="4:43" x14ac:dyDescent="0.45">
      <c r="D205" s="17" t="s">
        <v>370</v>
      </c>
      <c r="E205" s="17" t="s">
        <v>371</v>
      </c>
      <c r="G205" s="18">
        <v>7.8264992479357725</v>
      </c>
      <c r="H205" s="18">
        <v>8.5799064298189247</v>
      </c>
      <c r="I205" s="18">
        <v>9.9204810688402922</v>
      </c>
      <c r="K205" s="18">
        <v>6.1147999999999998</v>
      </c>
      <c r="L205" s="18">
        <v>6.0600399999999999</v>
      </c>
      <c r="M205" s="18">
        <v>9.1989199999999993</v>
      </c>
      <c r="O205" s="18">
        <v>8.6129599999999993</v>
      </c>
      <c r="P205" s="18">
        <v>9.3650400000000005</v>
      </c>
      <c r="Q205" s="18">
        <v>10.678559999999999</v>
      </c>
      <c r="S205" s="19">
        <v>1.5561491451788221</v>
      </c>
      <c r="T205" s="19">
        <v>1.7412881611999402</v>
      </c>
      <c r="U205" s="19">
        <v>1.8344131444630334</v>
      </c>
      <c r="W205" s="18">
        <v>10.169109145178821</v>
      </c>
      <c r="X205" s="18">
        <v>11.106328161199942</v>
      </c>
      <c r="Y205" s="18">
        <v>12.512973144463032</v>
      </c>
      <c r="AA205" s="22">
        <f t="shared" si="35"/>
        <v>0.29931771830948661</v>
      </c>
      <c r="AB205" s="22">
        <f t="shared" si="36"/>
        <v>0.29445795849248396</v>
      </c>
      <c r="AC205" s="22">
        <f t="shared" si="37"/>
        <v>0.26132725395400641</v>
      </c>
      <c r="AD205" s="20"/>
      <c r="AE205" s="22">
        <f t="shared" si="32"/>
        <v>0.40854320664616989</v>
      </c>
      <c r="AF205" s="22">
        <f t="shared" si="33"/>
        <v>0.54537593811261986</v>
      </c>
      <c r="AG205" s="22">
        <f t="shared" si="34"/>
        <v>0.16084931709374578</v>
      </c>
      <c r="AI205" s="18">
        <v>0.9537744474118437</v>
      </c>
      <c r="AJ205" s="18">
        <f t="shared" si="29"/>
        <v>0</v>
      </c>
      <c r="AL205" s="18">
        <f t="shared" si="30"/>
        <v>9.9204810688402922</v>
      </c>
      <c r="AM205" s="22">
        <f t="shared" si="31"/>
        <v>-0.26132725395400641</v>
      </c>
      <c r="AO205" s="32">
        <v>33564</v>
      </c>
      <c r="AP205" s="34" t="s">
        <v>731</v>
      </c>
      <c r="AQ205" s="34" t="s">
        <v>731</v>
      </c>
    </row>
    <row r="206" spans="4:43" x14ac:dyDescent="0.45">
      <c r="D206" s="17" t="s">
        <v>372</v>
      </c>
      <c r="E206" s="17" t="s">
        <v>373</v>
      </c>
      <c r="G206" s="18">
        <v>11.978986655202073</v>
      </c>
      <c r="H206" s="18">
        <v>12.193898085136357</v>
      </c>
      <c r="I206" s="18">
        <v>12.912469934885536</v>
      </c>
      <c r="K206" s="18">
        <v>14.253</v>
      </c>
      <c r="L206" s="18">
        <v>14.097</v>
      </c>
      <c r="M206" s="18">
        <v>13.382999999999999</v>
      </c>
      <c r="O206" s="18">
        <v>14.090999999999999</v>
      </c>
      <c r="P206" s="18">
        <v>14.97</v>
      </c>
      <c r="Q206" s="18">
        <v>18.071000000000002</v>
      </c>
      <c r="S206" s="19">
        <v>2.3817915587889158</v>
      </c>
      <c r="T206" s="19">
        <v>2.4747461465001872</v>
      </c>
      <c r="U206" s="19">
        <v>2.3876669298262918</v>
      </c>
      <c r="W206" s="18">
        <v>16.472791558788916</v>
      </c>
      <c r="X206" s="18">
        <v>17.444746146500187</v>
      </c>
      <c r="Y206" s="18">
        <v>20.458666929826293</v>
      </c>
      <c r="AA206" s="22">
        <f t="shared" si="35"/>
        <v>0.37514065529368751</v>
      </c>
      <c r="AB206" s="22">
        <f t="shared" si="36"/>
        <v>0.43061275604429589</v>
      </c>
      <c r="AC206" s="22">
        <f t="shared" si="37"/>
        <v>0.58441158298872364</v>
      </c>
      <c r="AD206" s="20"/>
      <c r="AE206" s="22">
        <f t="shared" si="32"/>
        <v>-1.1366028204588565E-2</v>
      </c>
      <c r="AF206" s="22">
        <f t="shared" si="33"/>
        <v>6.1928069802085629E-2</v>
      </c>
      <c r="AG206" s="22">
        <f t="shared" si="34"/>
        <v>0.35029515056414873</v>
      </c>
      <c r="AI206" s="18">
        <v>1.2130159621298322</v>
      </c>
      <c r="AJ206" s="18">
        <f t="shared" si="29"/>
        <v>0</v>
      </c>
      <c r="AL206" s="18">
        <f t="shared" si="30"/>
        <v>12.912469934885536</v>
      </c>
      <c r="AM206" s="22">
        <f t="shared" si="31"/>
        <v>-0.58441158298872364</v>
      </c>
      <c r="AO206" s="32">
        <v>48544</v>
      </c>
      <c r="AP206" s="34" t="s">
        <v>740</v>
      </c>
      <c r="AQ206" s="34" t="s">
        <v>740</v>
      </c>
    </row>
    <row r="207" spans="4:43" x14ac:dyDescent="0.45">
      <c r="D207" s="17" t="s">
        <v>374</v>
      </c>
      <c r="E207" s="17" t="s">
        <v>375</v>
      </c>
      <c r="G207" s="18">
        <v>2.0149866077725864</v>
      </c>
      <c r="H207" s="18">
        <v>2.0185919836161128</v>
      </c>
      <c r="I207" s="18">
        <v>2.3366861044178839</v>
      </c>
      <c r="K207" s="18">
        <v>1.66936</v>
      </c>
      <c r="L207" s="18">
        <v>1.8235599999999998</v>
      </c>
      <c r="M207" s="18">
        <v>1.8540000000000001</v>
      </c>
      <c r="O207" s="18">
        <v>1.6013199999999999</v>
      </c>
      <c r="P207" s="18">
        <v>3.5896399999999997</v>
      </c>
      <c r="Q207" s="18">
        <v>3.90964</v>
      </c>
      <c r="S207" s="19">
        <v>0.40064140912798268</v>
      </c>
      <c r="T207" s="19">
        <v>0.40967233758492433</v>
      </c>
      <c r="U207" s="19">
        <v>0.43208062942550157</v>
      </c>
      <c r="W207" s="18">
        <v>2.0019614091279827</v>
      </c>
      <c r="X207" s="18">
        <v>3.9993123375849242</v>
      </c>
      <c r="Y207" s="18">
        <v>4.3417206294255015</v>
      </c>
      <c r="AA207" s="22">
        <f t="shared" si="35"/>
        <v>-6.4641613965871862E-3</v>
      </c>
      <c r="AB207" s="22">
        <f t="shared" si="36"/>
        <v>0.98123859107997746</v>
      </c>
      <c r="AC207" s="22">
        <f t="shared" si="37"/>
        <v>0.85806755182768224</v>
      </c>
      <c r="AD207" s="20"/>
      <c r="AE207" s="22">
        <f t="shared" si="32"/>
        <v>-4.0758134854075874E-2</v>
      </c>
      <c r="AF207" s="22">
        <f t="shared" si="33"/>
        <v>0.96847923841277506</v>
      </c>
      <c r="AG207" s="22">
        <f t="shared" si="34"/>
        <v>1.1087594390507012</v>
      </c>
      <c r="AI207" s="18">
        <v>0.24012061758785289</v>
      </c>
      <c r="AJ207" s="18">
        <f t="shared" si="29"/>
        <v>0</v>
      </c>
      <c r="AL207" s="18">
        <f t="shared" si="30"/>
        <v>2.3366861044178839</v>
      </c>
      <c r="AM207" s="22">
        <f t="shared" si="31"/>
        <v>-0.85806755182768224</v>
      </c>
      <c r="AO207" s="32">
        <v>19391</v>
      </c>
      <c r="AP207" s="34" t="s">
        <v>735</v>
      </c>
      <c r="AQ207" s="34" t="s">
        <v>767</v>
      </c>
    </row>
    <row r="208" spans="4:43" x14ac:dyDescent="0.45">
      <c r="D208" s="17" t="s">
        <v>376</v>
      </c>
      <c r="E208" s="17" t="s">
        <v>377</v>
      </c>
      <c r="G208" s="18">
        <v>6.5101286217338279</v>
      </c>
      <c r="H208" s="18">
        <v>6.8121315682063592</v>
      </c>
      <c r="I208" s="18">
        <v>8.2952456470993603</v>
      </c>
      <c r="K208" s="18">
        <v>6.1896400000000007</v>
      </c>
      <c r="L208" s="18">
        <v>6.3962800000000009</v>
      </c>
      <c r="M208" s="18">
        <v>7.6588000000000003</v>
      </c>
      <c r="O208" s="18">
        <v>7.2577600000000002</v>
      </c>
      <c r="P208" s="18">
        <v>8.1523200000000013</v>
      </c>
      <c r="Q208" s="18">
        <v>9.0044799999999992</v>
      </c>
      <c r="S208" s="19">
        <v>1.2944141139970393</v>
      </c>
      <c r="T208" s="19">
        <v>1.3825190460153374</v>
      </c>
      <c r="U208" s="19">
        <v>1.5338880792166756</v>
      </c>
      <c r="W208" s="18">
        <v>8.5521741139970402</v>
      </c>
      <c r="X208" s="18">
        <v>9.5348390460153389</v>
      </c>
      <c r="Y208" s="18">
        <v>10.538368079216674</v>
      </c>
      <c r="AA208" s="22">
        <f t="shared" si="35"/>
        <v>0.31367206562492755</v>
      </c>
      <c r="AB208" s="22">
        <f t="shared" si="36"/>
        <v>0.39968509864319474</v>
      </c>
      <c r="AC208" s="22">
        <f t="shared" si="37"/>
        <v>0.27041060958835833</v>
      </c>
      <c r="AD208" s="20"/>
      <c r="AE208" s="22">
        <f t="shared" si="32"/>
        <v>0.17256577119186242</v>
      </c>
      <c r="AF208" s="22">
        <f t="shared" si="33"/>
        <v>0.27454082685560988</v>
      </c>
      <c r="AG208" s="22">
        <f t="shared" si="34"/>
        <v>0.17570376560296638</v>
      </c>
      <c r="AI208" s="18">
        <v>0.67558993581597071</v>
      </c>
      <c r="AJ208" s="18">
        <f t="shared" si="29"/>
        <v>0</v>
      </c>
      <c r="AL208" s="18">
        <f t="shared" si="30"/>
        <v>8.2952456470993603</v>
      </c>
      <c r="AM208" s="22">
        <f t="shared" si="31"/>
        <v>-0.27041060958835833</v>
      </c>
      <c r="AO208" s="32">
        <v>33178</v>
      </c>
      <c r="AP208" s="34" t="s">
        <v>731</v>
      </c>
      <c r="AQ208" s="34" t="s">
        <v>731</v>
      </c>
    </row>
    <row r="209" spans="4:43" x14ac:dyDescent="0.45">
      <c r="D209" s="17" t="s">
        <v>378</v>
      </c>
      <c r="E209" s="17" t="s">
        <v>379</v>
      </c>
      <c r="G209" s="18">
        <v>18.543378596203471</v>
      </c>
      <c r="H209" s="18">
        <v>18.805063569429521</v>
      </c>
      <c r="I209" s="18">
        <v>20.722760450712524</v>
      </c>
      <c r="K209" s="18">
        <v>17.992000000000001</v>
      </c>
      <c r="L209" s="18">
        <v>0</v>
      </c>
      <c r="M209" s="18">
        <v>19.577000000000002</v>
      </c>
      <c r="O209" s="18">
        <v>21.391400000000001</v>
      </c>
      <c r="P209" s="18">
        <v>22.323</v>
      </c>
      <c r="Q209" s="18">
        <v>22.571000000000002</v>
      </c>
      <c r="S209" s="19">
        <v>3.6869948922335984</v>
      </c>
      <c r="T209" s="19">
        <v>3.8164792159337084</v>
      </c>
      <c r="U209" s="19">
        <v>3.8318811251750726</v>
      </c>
      <c r="W209" s="18">
        <v>25.0783948922336</v>
      </c>
      <c r="X209" s="18">
        <v>26.139479215933708</v>
      </c>
      <c r="Y209" s="18">
        <v>26.402881125175075</v>
      </c>
      <c r="AA209" s="22">
        <f t="shared" si="35"/>
        <v>0.35241777878428765</v>
      </c>
      <c r="AB209" s="22">
        <f t="shared" si="36"/>
        <v>0.39002344338933215</v>
      </c>
      <c r="AC209" s="22">
        <f t="shared" si="37"/>
        <v>0.27410058075864341</v>
      </c>
      <c r="AD209" s="20"/>
      <c r="AE209" s="22">
        <f t="shared" si="32"/>
        <v>0.18893952867941305</v>
      </c>
      <c r="AF209" s="22" t="str">
        <f t="shared" si="33"/>
        <v>-</v>
      </c>
      <c r="AG209" s="22">
        <f t="shared" si="34"/>
        <v>0.15293456607243192</v>
      </c>
      <c r="AI209" s="18">
        <v>1.7855040008383227</v>
      </c>
      <c r="AJ209" s="18">
        <f t="shared" si="29"/>
        <v>0</v>
      </c>
      <c r="AL209" s="18">
        <f t="shared" si="30"/>
        <v>20.722760450712524</v>
      </c>
      <c r="AM209" s="22">
        <f t="shared" si="31"/>
        <v>-0.27410058075864341</v>
      </c>
      <c r="AO209" s="32">
        <v>60899</v>
      </c>
      <c r="AP209" s="34" t="s">
        <v>217</v>
      </c>
      <c r="AQ209" s="34" t="s">
        <v>217</v>
      </c>
    </row>
    <row r="210" spans="4:43" x14ac:dyDescent="0.45">
      <c r="D210" s="17" t="s">
        <v>380</v>
      </c>
      <c r="E210" s="17" t="s">
        <v>381</v>
      </c>
      <c r="G210" s="18">
        <v>1.9700865072980522</v>
      </c>
      <c r="H210" s="18">
        <v>2.0182522348007583</v>
      </c>
      <c r="I210" s="18">
        <v>2.1535739530895674</v>
      </c>
      <c r="K210" s="18">
        <v>1.778</v>
      </c>
      <c r="L210" s="18">
        <v>1.8560000000000001</v>
      </c>
      <c r="M210" s="18">
        <v>0.38400000000000001</v>
      </c>
      <c r="O210" s="18">
        <v>2.2480000000000002</v>
      </c>
      <c r="P210" s="18">
        <v>0.247</v>
      </c>
      <c r="Q210" s="18">
        <v>2.3460000000000001</v>
      </c>
      <c r="S210" s="19">
        <v>0.39171388600960783</v>
      </c>
      <c r="T210" s="19">
        <v>0.4096033857152509</v>
      </c>
      <c r="U210" s="19">
        <v>0.3982210479216749</v>
      </c>
      <c r="W210" s="18">
        <v>2.6397138860096079</v>
      </c>
      <c r="X210" s="18">
        <v>0.6566033857152509</v>
      </c>
      <c r="Y210" s="18">
        <v>2.7442210479216746</v>
      </c>
      <c r="AA210" s="22">
        <f t="shared" si="35"/>
        <v>0.33989744929015364</v>
      </c>
      <c r="AB210" s="22">
        <f t="shared" si="36"/>
        <v>-0.67466733127137068</v>
      </c>
      <c r="AC210" s="22">
        <f t="shared" si="37"/>
        <v>0.27426366946198949</v>
      </c>
      <c r="AD210" s="20"/>
      <c r="AE210" s="22">
        <f t="shared" si="32"/>
        <v>0.26434195725534321</v>
      </c>
      <c r="AF210" s="22">
        <f t="shared" si="33"/>
        <v>-0.8669181034482758</v>
      </c>
      <c r="AG210" s="22" t="str">
        <f t="shared" si="34"/>
        <v>-</v>
      </c>
      <c r="AI210" s="18">
        <v>0.20796068280696201</v>
      </c>
      <c r="AJ210" s="18">
        <f t="shared" si="29"/>
        <v>0</v>
      </c>
      <c r="AL210" s="18">
        <f t="shared" si="30"/>
        <v>2.1535739530895674</v>
      </c>
      <c r="AM210" s="22">
        <f t="shared" si="31"/>
        <v>-0.27426366946198949</v>
      </c>
      <c r="AO210" s="32">
        <v>10891</v>
      </c>
      <c r="AP210" s="34" t="s">
        <v>738</v>
      </c>
      <c r="AQ210" s="34" t="s">
        <v>759</v>
      </c>
    </row>
    <row r="211" spans="4:43" x14ac:dyDescent="0.45">
      <c r="D211" s="17" t="s">
        <v>382</v>
      </c>
      <c r="E211" s="17" t="s">
        <v>383</v>
      </c>
      <c r="G211" s="18">
        <v>6.4769559082888382</v>
      </c>
      <c r="H211" s="18">
        <v>7.2375954041036694</v>
      </c>
      <c r="I211" s="18">
        <v>8.0936639469254352</v>
      </c>
      <c r="K211" s="18">
        <v>8.1180000000000003</v>
      </c>
      <c r="L211" s="18">
        <v>7.1740000000000004</v>
      </c>
      <c r="M211" s="18">
        <v>7.4809999999999999</v>
      </c>
      <c r="O211" s="18">
        <v>7.6980000000000004</v>
      </c>
      <c r="P211" s="18">
        <v>7.7080000000000002</v>
      </c>
      <c r="Q211" s="18">
        <v>9.1633200000000006</v>
      </c>
      <c r="S211" s="19">
        <v>1.2878183566813663</v>
      </c>
      <c r="T211" s="19">
        <v>1.4688667406582421</v>
      </c>
      <c r="U211" s="19">
        <v>1.4966132618044707</v>
      </c>
      <c r="W211" s="18">
        <v>8.9858183566813654</v>
      </c>
      <c r="X211" s="18">
        <v>9.1768667406582427</v>
      </c>
      <c r="Y211" s="18">
        <v>10.65993326180447</v>
      </c>
      <c r="AA211" s="22">
        <f t="shared" si="35"/>
        <v>0.38735209624969474</v>
      </c>
      <c r="AB211" s="22">
        <f t="shared" si="36"/>
        <v>0.26794414833620278</v>
      </c>
      <c r="AC211" s="22">
        <f t="shared" si="37"/>
        <v>0.31707139457573991</v>
      </c>
      <c r="AD211" s="20"/>
      <c r="AE211" s="22">
        <f t="shared" si="32"/>
        <v>-5.1736881005173679E-2</v>
      </c>
      <c r="AF211" s="22">
        <f t="shared" si="33"/>
        <v>7.443546138834678E-2</v>
      </c>
      <c r="AG211" s="22">
        <f t="shared" si="34"/>
        <v>0.22487902686806585</v>
      </c>
      <c r="AI211" s="18">
        <v>0.69292276195365787</v>
      </c>
      <c r="AJ211" s="18">
        <f t="shared" si="29"/>
        <v>0</v>
      </c>
      <c r="AL211" s="18">
        <f t="shared" si="30"/>
        <v>8.0936639469254352</v>
      </c>
      <c r="AM211" s="22">
        <f t="shared" si="31"/>
        <v>-0.31707139457573991</v>
      </c>
      <c r="AO211" s="32">
        <v>36961</v>
      </c>
      <c r="AP211" s="34" t="s">
        <v>738</v>
      </c>
      <c r="AQ211" s="34" t="s">
        <v>758</v>
      </c>
    </row>
    <row r="212" spans="4:43" x14ac:dyDescent="0.45">
      <c r="D212" s="17" t="s">
        <v>384</v>
      </c>
      <c r="E212" s="17" t="s">
        <v>385</v>
      </c>
      <c r="G212" s="18">
        <v>7.7938476500339116</v>
      </c>
      <c r="H212" s="18">
        <v>7.8923636779011899</v>
      </c>
      <c r="I212" s="18">
        <v>9.1742452135211074</v>
      </c>
      <c r="K212" s="18">
        <v>1.5807599999999999</v>
      </c>
      <c r="L212" s="18">
        <v>7.9634</v>
      </c>
      <c r="M212" s="18">
        <v>8.1679600000000008</v>
      </c>
      <c r="O212" s="18">
        <v>7.9656799999999999</v>
      </c>
      <c r="P212" s="18">
        <v>8.6354400000000009</v>
      </c>
      <c r="Q212" s="18">
        <v>8.7711600000000001</v>
      </c>
      <c r="S212" s="19">
        <v>1.5496570016860458</v>
      </c>
      <c r="T212" s="19">
        <v>1.6017516681127488</v>
      </c>
      <c r="U212" s="19">
        <v>1.6964253944367986</v>
      </c>
      <c r="W212" s="18">
        <v>9.5153370016860457</v>
      </c>
      <c r="X212" s="18">
        <v>10.23719166811275</v>
      </c>
      <c r="Y212" s="18">
        <v>10.467585394436799</v>
      </c>
      <c r="AA212" s="22">
        <f t="shared" si="35"/>
        <v>0.22087798337251868</v>
      </c>
      <c r="AB212" s="22">
        <f t="shared" si="36"/>
        <v>0.29710085418100229</v>
      </c>
      <c r="AC212" s="22">
        <f t="shared" si="37"/>
        <v>0.14097510485217382</v>
      </c>
      <c r="AD212" s="20"/>
      <c r="AE212" s="22" t="str">
        <f t="shared" si="32"/>
        <v>-</v>
      </c>
      <c r="AF212" s="22">
        <f t="shared" si="33"/>
        <v>8.4391089233242192E-2</v>
      </c>
      <c r="AG212" s="22">
        <f t="shared" si="34"/>
        <v>7.3849529135793915E-2</v>
      </c>
      <c r="AI212" s="18">
        <v>0.8112018095709177</v>
      </c>
      <c r="AJ212" s="18">
        <f t="shared" ref="AJ212:AJ275" si="38">$AJ$18*AI212/$AI$18</f>
        <v>0</v>
      </c>
      <c r="AL212" s="18">
        <f t="shared" ref="AL212:AL275" si="39">I212+AJ212</f>
        <v>9.1742452135211074</v>
      </c>
      <c r="AM212" s="22">
        <f t="shared" ref="AM212:AM275" si="40">(AL212-Y212)/AL212</f>
        <v>-0.14097510485217382</v>
      </c>
      <c r="AO212" s="32">
        <v>43858</v>
      </c>
      <c r="AP212" s="34" t="s">
        <v>735</v>
      </c>
      <c r="AQ212" s="34" t="s">
        <v>744</v>
      </c>
    </row>
    <row r="213" spans="4:43" x14ac:dyDescent="0.45">
      <c r="D213" s="17" t="s">
        <v>386</v>
      </c>
      <c r="E213" s="17" t="s">
        <v>387</v>
      </c>
      <c r="G213" s="18">
        <v>6.9645073233225405</v>
      </c>
      <c r="H213" s="18">
        <v>7.4558467781656788</v>
      </c>
      <c r="I213" s="18">
        <v>7.6637396389955184</v>
      </c>
      <c r="K213" s="18">
        <v>6.7930399999999986</v>
      </c>
      <c r="L213" s="18">
        <v>7.9560000000000004</v>
      </c>
      <c r="M213" s="18">
        <v>7.3179999999999996</v>
      </c>
      <c r="O213" s="18">
        <v>7.4390000000000001</v>
      </c>
      <c r="P213" s="18">
        <v>9.8550000000000004</v>
      </c>
      <c r="Q213" s="18">
        <v>8.9459999999999997</v>
      </c>
      <c r="S213" s="19">
        <v>1.3847585969727747</v>
      </c>
      <c r="T213" s="19">
        <v>1.5131607591220098</v>
      </c>
      <c r="U213" s="19">
        <v>1.4171152217277707</v>
      </c>
      <c r="W213" s="18">
        <v>8.823758596972775</v>
      </c>
      <c r="X213" s="18">
        <v>11.368160759122009</v>
      </c>
      <c r="Y213" s="18">
        <v>10.363115221727771</v>
      </c>
      <c r="AA213" s="22">
        <f t="shared" si="35"/>
        <v>0.2669609187464026</v>
      </c>
      <c r="AB213" s="22">
        <f t="shared" si="36"/>
        <v>0.52473100606271528</v>
      </c>
      <c r="AC213" s="22">
        <f t="shared" si="37"/>
        <v>0.35222694270522714</v>
      </c>
      <c r="AD213" s="20"/>
      <c r="AE213" s="22">
        <f t="shared" ref="AE213:AE276" si="41">IFERROR(IF((O213-K213)/K213&gt;3,"-",(O213-K213)/K213),"-")</f>
        <v>9.5091446539399382E-2</v>
      </c>
      <c r="AF213" s="22">
        <f t="shared" ref="AF213:AF276" si="42">IFERROR(IF((P213-L213)/L213&gt;3,"-",(P213-L213)/L213),"-")</f>
        <v>0.23868778280542985</v>
      </c>
      <c r="AG213" s="22">
        <f t="shared" ref="AG213:AG276" si="43">IFERROR(IF((Q213-M213)/M213&gt;3,"-",(Q213-M213)/M213),"-")</f>
        <v>0.22246515441377429</v>
      </c>
      <c r="AI213" s="18">
        <v>0.725608882848228</v>
      </c>
      <c r="AJ213" s="18">
        <f t="shared" si="38"/>
        <v>0</v>
      </c>
      <c r="AL213" s="18">
        <f t="shared" si="39"/>
        <v>7.6637396389955184</v>
      </c>
      <c r="AM213" s="22">
        <f t="shared" si="40"/>
        <v>-0.35222694270522714</v>
      </c>
      <c r="AO213" s="32">
        <v>36026</v>
      </c>
      <c r="AP213" s="34" t="s">
        <v>733</v>
      </c>
      <c r="AQ213" s="34" t="s">
        <v>742</v>
      </c>
    </row>
    <row r="214" spans="4:43" x14ac:dyDescent="0.45">
      <c r="D214" s="17" t="s">
        <v>388</v>
      </c>
      <c r="E214" s="17" t="s">
        <v>389</v>
      </c>
      <c r="G214" s="18">
        <v>1.9188071648512348</v>
      </c>
      <c r="H214" s="18">
        <v>1.8223874043926909</v>
      </c>
      <c r="I214" s="18">
        <v>2.0304578994055134</v>
      </c>
      <c r="K214" s="18">
        <v>1.4810000000000001</v>
      </c>
      <c r="L214" s="18">
        <v>1.64</v>
      </c>
      <c r="M214" s="18">
        <v>1.587</v>
      </c>
      <c r="O214" s="18">
        <v>2.1379999999999999</v>
      </c>
      <c r="P214" s="18">
        <v>1.5940000000000001</v>
      </c>
      <c r="Q214" s="18">
        <v>2.2080000000000002</v>
      </c>
      <c r="S214" s="19">
        <v>0.38151797307509971</v>
      </c>
      <c r="T214" s="19">
        <v>0.36985270624400635</v>
      </c>
      <c r="U214" s="19">
        <v>0.37545544758382282</v>
      </c>
      <c r="W214" s="18">
        <v>2.5195179730750996</v>
      </c>
      <c r="X214" s="18">
        <v>1.9638527062440063</v>
      </c>
      <c r="Y214" s="18">
        <v>2.5834554475838227</v>
      </c>
      <c r="AA214" s="22">
        <f t="shared" si="35"/>
        <v>0.31306470979872431</v>
      </c>
      <c r="AB214" s="22">
        <f t="shared" si="36"/>
        <v>7.7626360624709567E-2</v>
      </c>
      <c r="AC214" s="22">
        <f t="shared" si="37"/>
        <v>0.27235115209245092</v>
      </c>
      <c r="AD214" s="20"/>
      <c r="AE214" s="22">
        <f t="shared" si="41"/>
        <v>0.44361917623227531</v>
      </c>
      <c r="AF214" s="22">
        <f t="shared" si="42"/>
        <v>-2.8048780487804768E-2</v>
      </c>
      <c r="AG214" s="22">
        <f t="shared" si="43"/>
        <v>0.39130434782608708</v>
      </c>
      <c r="AI214" s="18">
        <v>0.20429354483068898</v>
      </c>
      <c r="AJ214" s="18">
        <f t="shared" si="38"/>
        <v>0</v>
      </c>
      <c r="AL214" s="18">
        <f t="shared" si="39"/>
        <v>2.0304578994055134</v>
      </c>
      <c r="AM214" s="22">
        <f t="shared" si="40"/>
        <v>-0.27235115209245092</v>
      </c>
      <c r="AO214" s="32">
        <v>13996</v>
      </c>
      <c r="AP214" s="34" t="s">
        <v>581</v>
      </c>
      <c r="AQ214" s="34" t="s">
        <v>775</v>
      </c>
    </row>
    <row r="215" spans="4:43" x14ac:dyDescent="0.45">
      <c r="D215" s="17" t="s">
        <v>390</v>
      </c>
      <c r="E215" s="17" t="s">
        <v>391</v>
      </c>
      <c r="G215" s="18">
        <v>1.0899447335781625</v>
      </c>
      <c r="H215" s="18">
        <v>1.1129062218978425</v>
      </c>
      <c r="I215" s="18">
        <v>1.0350894747325552</v>
      </c>
      <c r="K215" s="18">
        <v>0.96799999999999997</v>
      </c>
      <c r="L215" s="18">
        <v>0.96599999999999997</v>
      </c>
      <c r="M215" s="18">
        <v>1.0809600000000001</v>
      </c>
      <c r="O215" s="18">
        <v>0.96099999999999997</v>
      </c>
      <c r="P215" s="18">
        <v>1.2589999999999999</v>
      </c>
      <c r="Q215" s="18">
        <v>1.7039600000000001</v>
      </c>
      <c r="S215" s="19">
        <v>0.21671458869649343</v>
      </c>
      <c r="T215" s="19">
        <v>0.22586381851222184</v>
      </c>
      <c r="U215" s="19">
        <v>0.19140016748872282</v>
      </c>
      <c r="W215" s="18">
        <v>1.1777145886964933</v>
      </c>
      <c r="X215" s="18">
        <v>1.4848638185122218</v>
      </c>
      <c r="Y215" s="18">
        <v>1.895360167488723</v>
      </c>
      <c r="AA215" s="22">
        <f t="shared" si="35"/>
        <v>8.0526885826763456E-2</v>
      </c>
      <c r="AB215" s="22">
        <f t="shared" si="36"/>
        <v>0.3342218682002504</v>
      </c>
      <c r="AC215" s="22">
        <f t="shared" si="37"/>
        <v>0.83110756485901205</v>
      </c>
      <c r="AD215" s="20"/>
      <c r="AE215" s="22">
        <f t="shared" si="41"/>
        <v>-7.2314049586776922E-3</v>
      </c>
      <c r="AF215" s="22">
        <f t="shared" si="42"/>
        <v>0.30331262939958586</v>
      </c>
      <c r="AG215" s="22">
        <f t="shared" si="43"/>
        <v>0.57633955002960324</v>
      </c>
      <c r="AI215" s="18">
        <v>0.10975212526153345</v>
      </c>
      <c r="AJ215" s="18">
        <f t="shared" si="38"/>
        <v>0</v>
      </c>
      <c r="AL215" s="18">
        <f t="shared" si="39"/>
        <v>1.0350894747325552</v>
      </c>
      <c r="AM215" s="22">
        <f t="shared" si="40"/>
        <v>-0.83110756485901205</v>
      </c>
      <c r="AO215" s="32">
        <v>7806</v>
      </c>
      <c r="AP215" s="34" t="s">
        <v>739</v>
      </c>
      <c r="AQ215" s="34" t="s">
        <v>757</v>
      </c>
    </row>
    <row r="216" spans="4:43" x14ac:dyDescent="0.45">
      <c r="D216" s="17" t="s">
        <v>392</v>
      </c>
      <c r="E216" s="17" t="s">
        <v>393</v>
      </c>
      <c r="G216" s="18">
        <v>4.6959323894221559</v>
      </c>
      <c r="H216" s="18">
        <v>5.0096255945961712</v>
      </c>
      <c r="I216" s="18">
        <v>5.9249394362972208</v>
      </c>
      <c r="K216" s="18">
        <v>3.786</v>
      </c>
      <c r="L216" s="18">
        <v>4.266</v>
      </c>
      <c r="M216" s="18">
        <v>5.7089999999999996</v>
      </c>
      <c r="O216" s="18">
        <v>5.8179999999999996</v>
      </c>
      <c r="P216" s="18">
        <v>6.6980000000000004</v>
      </c>
      <c r="Q216" s="18">
        <v>7.9880000000000004</v>
      </c>
      <c r="S216" s="19">
        <v>0.93369601684229275</v>
      </c>
      <c r="T216" s="19">
        <v>1.0167012672303262</v>
      </c>
      <c r="U216" s="19">
        <v>1.0955906983411623</v>
      </c>
      <c r="W216" s="18">
        <v>6.7516960168422928</v>
      </c>
      <c r="X216" s="18">
        <v>7.7147012672303266</v>
      </c>
      <c r="Y216" s="18">
        <v>9.0835906983411618</v>
      </c>
      <c r="AA216" s="22">
        <f t="shared" ref="AA216:AA279" si="44">(W216-G216)/G216</f>
        <v>0.43777538877068523</v>
      </c>
      <c r="AB216" s="22">
        <f t="shared" ref="AB216:AB279" si="45">(X216-H216)/H216</f>
        <v>0.53997561725013765</v>
      </c>
      <c r="AC216" s="22">
        <f t="shared" ref="AC216:AC279" si="46">(Y216-I216)/I216</f>
        <v>0.5331111475492033</v>
      </c>
      <c r="AD216" s="20"/>
      <c r="AE216" s="22">
        <f t="shared" si="41"/>
        <v>0.53671421024828303</v>
      </c>
      <c r="AF216" s="22">
        <f t="shared" si="42"/>
        <v>0.5700890764181904</v>
      </c>
      <c r="AG216" s="22">
        <f t="shared" si="43"/>
        <v>0.39919425468558434</v>
      </c>
      <c r="AI216" s="18">
        <v>0.58052805974581145</v>
      </c>
      <c r="AJ216" s="18">
        <f t="shared" si="38"/>
        <v>0</v>
      </c>
      <c r="AL216" s="18">
        <f t="shared" si="39"/>
        <v>5.9249394362972208</v>
      </c>
      <c r="AM216" s="22">
        <f t="shared" si="40"/>
        <v>-0.5331111475492033</v>
      </c>
      <c r="AO216" s="32">
        <v>24034</v>
      </c>
      <c r="AP216" s="34" t="s">
        <v>733</v>
      </c>
      <c r="AQ216" s="34" t="s">
        <v>765</v>
      </c>
    </row>
    <row r="217" spans="4:43" x14ac:dyDescent="0.45">
      <c r="D217" s="17" t="s">
        <v>394</v>
      </c>
      <c r="E217" s="17" t="s">
        <v>395</v>
      </c>
      <c r="G217" s="18">
        <v>2.6758894358239274</v>
      </c>
      <c r="H217" s="18">
        <v>2.60056831192479</v>
      </c>
      <c r="I217" s="18">
        <v>2.8337524273532466</v>
      </c>
      <c r="K217" s="18">
        <v>2.1086800000000001</v>
      </c>
      <c r="L217" s="18">
        <v>2.2999999999999998</v>
      </c>
      <c r="M217" s="18">
        <v>2.7690000000000001</v>
      </c>
      <c r="O217" s="18">
        <v>2.77</v>
      </c>
      <c r="P217" s="18">
        <v>2.8809999999999998</v>
      </c>
      <c r="Q217" s="18">
        <v>3.5390000000000001</v>
      </c>
      <c r="S217" s="19">
        <v>0.53204925040383988</v>
      </c>
      <c r="T217" s="19">
        <v>0.52778417235511965</v>
      </c>
      <c r="U217" s="19">
        <v>0.52399401448568084</v>
      </c>
      <c r="W217" s="18">
        <v>3.3020492504038397</v>
      </c>
      <c r="X217" s="18">
        <v>3.4087841723551198</v>
      </c>
      <c r="Y217" s="18">
        <v>4.0629940144856809</v>
      </c>
      <c r="AA217" s="22">
        <f t="shared" si="44"/>
        <v>0.23400063029402141</v>
      </c>
      <c r="AB217" s="22">
        <f t="shared" si="45"/>
        <v>0.31078432230535613</v>
      </c>
      <c r="AC217" s="22">
        <f t="shared" si="46"/>
        <v>0.43378580826856433</v>
      </c>
      <c r="AD217" s="20"/>
      <c r="AE217" s="22">
        <f t="shared" si="41"/>
        <v>0.31361799798926338</v>
      </c>
      <c r="AF217" s="22">
        <f t="shared" si="42"/>
        <v>0.25260869565217392</v>
      </c>
      <c r="AG217" s="22">
        <f t="shared" si="43"/>
        <v>0.27807872878295414</v>
      </c>
      <c r="AI217" s="18">
        <v>0.28231129022644674</v>
      </c>
      <c r="AJ217" s="18">
        <f t="shared" si="38"/>
        <v>0</v>
      </c>
      <c r="AL217" s="18">
        <f t="shared" si="39"/>
        <v>2.8337524273532466</v>
      </c>
      <c r="AM217" s="22">
        <f t="shared" si="40"/>
        <v>-0.43378580826856433</v>
      </c>
      <c r="AO217" s="32">
        <v>17001</v>
      </c>
      <c r="AP217" s="34" t="s">
        <v>739</v>
      </c>
      <c r="AQ217" s="34" t="s">
        <v>774</v>
      </c>
    </row>
    <row r="218" spans="4:43" x14ac:dyDescent="0.45">
      <c r="D218" s="17" t="s">
        <v>396</v>
      </c>
      <c r="E218" s="17" t="s">
        <v>397</v>
      </c>
      <c r="G218" s="18">
        <v>12.153031835910584</v>
      </c>
      <c r="H218" s="18">
        <v>12.0336783894523</v>
      </c>
      <c r="I218" s="18">
        <v>14.307497754575174</v>
      </c>
      <c r="K218" s="18">
        <v>4.173</v>
      </c>
      <c r="L218" s="18">
        <v>4.5440399999999999</v>
      </c>
      <c r="M218" s="18">
        <v>4.6550000000000002</v>
      </c>
      <c r="O218" s="18">
        <v>3.109</v>
      </c>
      <c r="P218" s="18">
        <v>11.46936</v>
      </c>
      <c r="Q218" s="18">
        <v>12.291</v>
      </c>
      <c r="S218" s="19">
        <v>2.4163971021617692</v>
      </c>
      <c r="T218" s="19">
        <v>2.4422296311316627</v>
      </c>
      <c r="U218" s="19">
        <v>2.6456239131189818</v>
      </c>
      <c r="W218" s="18">
        <v>5.5253971021617687</v>
      </c>
      <c r="X218" s="18">
        <v>13.911589631131664</v>
      </c>
      <c r="Y218" s="18">
        <v>14.936623913118982</v>
      </c>
      <c r="AA218" s="22">
        <f t="shared" si="44"/>
        <v>-0.54534825739245085</v>
      </c>
      <c r="AB218" s="22">
        <f t="shared" si="45"/>
        <v>0.15605463108648318</v>
      </c>
      <c r="AC218" s="22">
        <f t="shared" si="46"/>
        <v>4.3971781043448357E-2</v>
      </c>
      <c r="AD218" s="20"/>
      <c r="AE218" s="22">
        <f t="shared" si="41"/>
        <v>-0.25497244188832974</v>
      </c>
      <c r="AF218" s="22">
        <f t="shared" si="42"/>
        <v>1.5240446827052581</v>
      </c>
      <c r="AG218" s="22">
        <f t="shared" si="43"/>
        <v>1.6403866809881846</v>
      </c>
      <c r="AI218" s="18">
        <v>1.4678626250947295</v>
      </c>
      <c r="AJ218" s="18">
        <f t="shared" si="38"/>
        <v>0</v>
      </c>
      <c r="AL218" s="18">
        <f t="shared" si="39"/>
        <v>14.307497754575174</v>
      </c>
      <c r="AM218" s="22">
        <f t="shared" si="40"/>
        <v>-4.3971781043448357E-2</v>
      </c>
      <c r="AO218" s="32">
        <v>63036</v>
      </c>
      <c r="AP218" s="34" t="s">
        <v>581</v>
      </c>
      <c r="AQ218" s="34" t="s">
        <v>773</v>
      </c>
    </row>
    <row r="219" spans="4:43" x14ac:dyDescent="0.45">
      <c r="D219" s="17" t="s">
        <v>398</v>
      </c>
      <c r="E219" s="17" t="s">
        <v>399</v>
      </c>
      <c r="G219" s="18">
        <v>3.9709961345387819</v>
      </c>
      <c r="H219" s="18">
        <v>3.5562792396885388</v>
      </c>
      <c r="I219" s="18">
        <v>4.0596418018082048</v>
      </c>
      <c r="K219" s="18">
        <v>3.3164400000000001</v>
      </c>
      <c r="L219" s="18">
        <v>3.6566000000000001</v>
      </c>
      <c r="M219" s="18">
        <v>3.7290000000000001</v>
      </c>
      <c r="O219" s="18">
        <v>3.9654400000000001</v>
      </c>
      <c r="P219" s="18">
        <v>3.9346000000000001</v>
      </c>
      <c r="Q219" s="18">
        <v>4.99</v>
      </c>
      <c r="S219" s="19">
        <v>0.78955635776758759</v>
      </c>
      <c r="T219" s="19">
        <v>0.72174527643671149</v>
      </c>
      <c r="U219" s="19">
        <v>0.75067531819998001</v>
      </c>
      <c r="W219" s="18">
        <v>4.7549963577675882</v>
      </c>
      <c r="X219" s="18">
        <v>4.6563452764367108</v>
      </c>
      <c r="Y219" s="18">
        <v>5.7406753181999806</v>
      </c>
      <c r="AA219" s="22">
        <f t="shared" si="44"/>
        <v>0.19743162588594798</v>
      </c>
      <c r="AB219" s="22">
        <f t="shared" si="45"/>
        <v>0.30933061286956659</v>
      </c>
      <c r="AC219" s="22">
        <f t="shared" si="46"/>
        <v>0.41408419719272443</v>
      </c>
      <c r="AD219" s="20"/>
      <c r="AE219" s="22">
        <f t="shared" si="41"/>
        <v>0.19569176586942624</v>
      </c>
      <c r="AF219" s="22">
        <f t="shared" si="42"/>
        <v>7.6026910244489418E-2</v>
      </c>
      <c r="AG219" s="22">
        <f t="shared" si="43"/>
        <v>0.33816036470903732</v>
      </c>
      <c r="AI219" s="18">
        <v>0.41852911831824297</v>
      </c>
      <c r="AJ219" s="18">
        <f t="shared" si="38"/>
        <v>0</v>
      </c>
      <c r="AL219" s="18">
        <f t="shared" si="39"/>
        <v>4.0596418018082048</v>
      </c>
      <c r="AM219" s="22">
        <f t="shared" si="40"/>
        <v>-0.41408419719272443</v>
      </c>
      <c r="AO219" s="32">
        <v>28628</v>
      </c>
      <c r="AP219" s="34" t="s">
        <v>735</v>
      </c>
      <c r="AQ219" s="34" t="s">
        <v>748</v>
      </c>
    </row>
    <row r="220" spans="4:43" x14ac:dyDescent="0.45">
      <c r="D220" s="17" t="s">
        <v>400</v>
      </c>
      <c r="E220" s="17" t="s">
        <v>401</v>
      </c>
      <c r="G220" s="18">
        <v>7.4669566843516382</v>
      </c>
      <c r="H220" s="18">
        <v>7.8921734714194089</v>
      </c>
      <c r="I220" s="18">
        <v>9.2698499514434509</v>
      </c>
      <c r="K220" s="18">
        <v>7.2939999999999996</v>
      </c>
      <c r="L220" s="18">
        <v>8.3297600000000003</v>
      </c>
      <c r="M220" s="18">
        <v>8.7503200000000003</v>
      </c>
      <c r="O220" s="18">
        <v>9.4390800000000006</v>
      </c>
      <c r="P220" s="18">
        <v>11.104479999999999</v>
      </c>
      <c r="Q220" s="18">
        <v>12.71716</v>
      </c>
      <c r="S220" s="19">
        <v>1.4846610078581139</v>
      </c>
      <c r="T220" s="19">
        <v>1.6017130657925931</v>
      </c>
      <c r="U220" s="19">
        <v>1.714103830260697</v>
      </c>
      <c r="W220" s="18">
        <v>10.923741007858114</v>
      </c>
      <c r="X220" s="18">
        <v>12.706193065792593</v>
      </c>
      <c r="Y220" s="18">
        <v>14.431263830260697</v>
      </c>
      <c r="AA220" s="22">
        <f t="shared" si="44"/>
        <v>0.46294420466517427</v>
      </c>
      <c r="AB220" s="22">
        <f t="shared" si="45"/>
        <v>0.60997386991132396</v>
      </c>
      <c r="AC220" s="22">
        <f t="shared" si="46"/>
        <v>0.55679583875179539</v>
      </c>
      <c r="AD220" s="20"/>
      <c r="AE220" s="22">
        <f t="shared" si="41"/>
        <v>0.29408829174664125</v>
      </c>
      <c r="AF220" s="22">
        <f t="shared" si="42"/>
        <v>0.33310923724092872</v>
      </c>
      <c r="AG220" s="22">
        <f t="shared" si="43"/>
        <v>0.45333656369138492</v>
      </c>
      <c r="AI220" s="18">
        <v>0.89728386835922858</v>
      </c>
      <c r="AJ220" s="18">
        <f t="shared" si="38"/>
        <v>0</v>
      </c>
      <c r="AL220" s="18">
        <f t="shared" si="39"/>
        <v>9.2698499514434509</v>
      </c>
      <c r="AM220" s="22">
        <f t="shared" si="40"/>
        <v>-0.55679583875179539</v>
      </c>
      <c r="AO220" s="32">
        <v>42943</v>
      </c>
      <c r="AP220" s="34" t="s">
        <v>733</v>
      </c>
      <c r="AQ220" s="34" t="s">
        <v>753</v>
      </c>
    </row>
    <row r="221" spans="4:43" x14ac:dyDescent="0.45">
      <c r="D221" s="17" t="s">
        <v>402</v>
      </c>
      <c r="E221" s="17" t="s">
        <v>403</v>
      </c>
      <c r="G221" s="18">
        <v>37.628199368289415</v>
      </c>
      <c r="H221" s="18">
        <v>39.028166809357074</v>
      </c>
      <c r="I221" s="18">
        <v>46.76487062778088</v>
      </c>
      <c r="K221" s="18">
        <v>36.196919999999999</v>
      </c>
      <c r="L221" s="18">
        <v>38.308</v>
      </c>
      <c r="M221" s="18">
        <v>43.3658</v>
      </c>
      <c r="O221" s="18">
        <v>42.989240000000002</v>
      </c>
      <c r="P221" s="18">
        <v>44.604320000000001</v>
      </c>
      <c r="Q221" s="18">
        <v>52.741080000000004</v>
      </c>
      <c r="S221" s="19">
        <v>7.4816451681159597</v>
      </c>
      <c r="T221" s="19">
        <v>7.9207489468978016</v>
      </c>
      <c r="U221" s="19">
        <v>8.6473723182804196</v>
      </c>
      <c r="W221" s="18">
        <v>50.470885168115963</v>
      </c>
      <c r="X221" s="18">
        <v>52.525068946897804</v>
      </c>
      <c r="Y221" s="18">
        <v>61.388452318280422</v>
      </c>
      <c r="AA221" s="22">
        <f t="shared" si="44"/>
        <v>0.34130481966802595</v>
      </c>
      <c r="AB221" s="22">
        <f t="shared" si="45"/>
        <v>0.34582465027039966</v>
      </c>
      <c r="AC221" s="22">
        <f t="shared" si="46"/>
        <v>0.31270441881244804</v>
      </c>
      <c r="AD221" s="20"/>
      <c r="AE221" s="22">
        <f t="shared" si="41"/>
        <v>0.1876491148970687</v>
      </c>
      <c r="AF221" s="22">
        <f t="shared" si="42"/>
        <v>0.16436044690404097</v>
      </c>
      <c r="AG221" s="22">
        <f t="shared" si="43"/>
        <v>0.21619063870607722</v>
      </c>
      <c r="AI221" s="18">
        <v>4.5183745164704607</v>
      </c>
      <c r="AJ221" s="18">
        <f t="shared" si="38"/>
        <v>0</v>
      </c>
      <c r="AL221" s="18">
        <f t="shared" si="39"/>
        <v>46.76487062778088</v>
      </c>
      <c r="AM221" s="22">
        <f t="shared" si="40"/>
        <v>-0.31270441881244804</v>
      </c>
      <c r="AO221" s="32">
        <v>176731</v>
      </c>
      <c r="AP221" s="34" t="s">
        <v>733</v>
      </c>
      <c r="AQ221" s="34" t="s">
        <v>757</v>
      </c>
    </row>
    <row r="222" spans="4:43" x14ac:dyDescent="0.45">
      <c r="D222" s="17" t="s">
        <v>404</v>
      </c>
      <c r="E222" s="17" t="s">
        <v>405</v>
      </c>
      <c r="G222" s="18">
        <v>19.290578051605088</v>
      </c>
      <c r="H222" s="18">
        <v>19.065998908032938</v>
      </c>
      <c r="I222" s="18">
        <v>22.220075312184662</v>
      </c>
      <c r="K222" s="18">
        <v>18.494</v>
      </c>
      <c r="L222" s="18">
        <v>20.61112</v>
      </c>
      <c r="M222" s="18">
        <v>22.45448</v>
      </c>
      <c r="O222" s="18">
        <v>19.281639999999999</v>
      </c>
      <c r="P222" s="18">
        <v>22.96968</v>
      </c>
      <c r="Q222" s="18">
        <v>24.864279999999997</v>
      </c>
      <c r="S222" s="19">
        <v>3.8355611613874578</v>
      </c>
      <c r="T222" s="19">
        <v>3.8694359258541948</v>
      </c>
      <c r="U222" s="19">
        <v>4.1087521805426954</v>
      </c>
      <c r="W222" s="18">
        <v>23.117201161387456</v>
      </c>
      <c r="X222" s="18">
        <v>26.839115925854195</v>
      </c>
      <c r="Y222" s="18">
        <v>28.973032180542695</v>
      </c>
      <c r="AA222" s="22">
        <f t="shared" si="44"/>
        <v>0.19836746724466198</v>
      </c>
      <c r="AB222" s="22">
        <f t="shared" si="45"/>
        <v>0.40769524090061005</v>
      </c>
      <c r="AC222" s="22">
        <f t="shared" si="46"/>
        <v>0.30391242034427146</v>
      </c>
      <c r="AD222" s="20"/>
      <c r="AE222" s="22">
        <f t="shared" si="41"/>
        <v>4.2588947766843285E-2</v>
      </c>
      <c r="AF222" s="22">
        <f t="shared" si="42"/>
        <v>0.11443143312930111</v>
      </c>
      <c r="AG222" s="22">
        <f t="shared" si="43"/>
        <v>0.1073193411737879</v>
      </c>
      <c r="AI222" s="18">
        <v>2.1184510001907699</v>
      </c>
      <c r="AJ222" s="18">
        <f t="shared" si="38"/>
        <v>0</v>
      </c>
      <c r="AL222" s="18">
        <f t="shared" si="39"/>
        <v>22.220075312184662</v>
      </c>
      <c r="AM222" s="22">
        <f t="shared" si="40"/>
        <v>-0.30391242034427146</v>
      </c>
      <c r="AO222" s="32">
        <v>84797</v>
      </c>
      <c r="AP222" s="34" t="s">
        <v>735</v>
      </c>
      <c r="AQ222" s="34" t="s">
        <v>745</v>
      </c>
    </row>
    <row r="223" spans="4:43" x14ac:dyDescent="0.45">
      <c r="D223" s="17" t="s">
        <v>406</v>
      </c>
      <c r="E223" s="17" t="s">
        <v>407</v>
      </c>
      <c r="G223" s="18">
        <v>11.530666619215769</v>
      </c>
      <c r="H223" s="18">
        <v>12.119140839404951</v>
      </c>
      <c r="I223" s="18">
        <v>13.492903083262503</v>
      </c>
      <c r="K223" s="18">
        <v>11.13</v>
      </c>
      <c r="L223" s="18">
        <v>8.9410000000000007</v>
      </c>
      <c r="M223" s="18">
        <v>9.78172</v>
      </c>
      <c r="O223" s="18">
        <v>12.664999999999999</v>
      </c>
      <c r="P223" s="18">
        <v>12.894</v>
      </c>
      <c r="Q223" s="18">
        <v>13.007520000000001</v>
      </c>
      <c r="S223" s="19">
        <v>2.2926517251716532</v>
      </c>
      <c r="T223" s="19">
        <v>2.4595741970132323</v>
      </c>
      <c r="U223" s="19">
        <v>2.4949958173546505</v>
      </c>
      <c r="W223" s="18">
        <v>14.957651725171655</v>
      </c>
      <c r="X223" s="18">
        <v>15.353574197013232</v>
      </c>
      <c r="Y223" s="18">
        <v>15.502515817354652</v>
      </c>
      <c r="AA223" s="22">
        <f t="shared" si="44"/>
        <v>0.29720615634180608</v>
      </c>
      <c r="AB223" s="22">
        <f t="shared" si="45"/>
        <v>0.26688635774341674</v>
      </c>
      <c r="AC223" s="22">
        <f t="shared" si="46"/>
        <v>0.14893849912736773</v>
      </c>
      <c r="AD223" s="20"/>
      <c r="AE223" s="22">
        <f t="shared" si="41"/>
        <v>0.13791554357592078</v>
      </c>
      <c r="AF223" s="22">
        <f t="shared" si="42"/>
        <v>0.4421205681691085</v>
      </c>
      <c r="AG223" s="22">
        <f t="shared" si="43"/>
        <v>0.32977840298025307</v>
      </c>
      <c r="AI223" s="18">
        <v>1.3249055641031116</v>
      </c>
      <c r="AJ223" s="18">
        <f t="shared" si="38"/>
        <v>0</v>
      </c>
      <c r="AL223" s="18">
        <f t="shared" si="39"/>
        <v>13.492903083262503</v>
      </c>
      <c r="AM223" s="22">
        <f t="shared" si="40"/>
        <v>-0.14893849912736773</v>
      </c>
      <c r="AO223" s="32">
        <v>45181</v>
      </c>
      <c r="AP223" s="34" t="s">
        <v>734</v>
      </c>
      <c r="AQ223" s="34" t="s">
        <v>743</v>
      </c>
    </row>
    <row r="224" spans="4:43" x14ac:dyDescent="0.45">
      <c r="D224" s="17" t="s">
        <v>408</v>
      </c>
      <c r="E224" s="17" t="s">
        <v>409</v>
      </c>
      <c r="G224" s="18">
        <v>1.5935115656716536</v>
      </c>
      <c r="H224" s="18">
        <v>1.415262005399212</v>
      </c>
      <c r="I224" s="18">
        <v>1.4156164182921369</v>
      </c>
      <c r="K224" s="18">
        <v>1.4858800000000001</v>
      </c>
      <c r="L224" s="18">
        <v>1.2998800000000001</v>
      </c>
      <c r="M224" s="18">
        <v>1.8060399999999999</v>
      </c>
      <c r="O224" s="18">
        <v>1.81288</v>
      </c>
      <c r="P224" s="18">
        <v>2.4388800000000002</v>
      </c>
      <c r="Q224" s="18">
        <v>2.7460399999999998</v>
      </c>
      <c r="S224" s="19">
        <v>0.31683918725304144</v>
      </c>
      <c r="T224" s="19">
        <v>0.28722678914456923</v>
      </c>
      <c r="U224" s="19">
        <v>0.26176405632074307</v>
      </c>
      <c r="W224" s="18">
        <v>2.1297191872530417</v>
      </c>
      <c r="X224" s="18">
        <v>2.7261067891445689</v>
      </c>
      <c r="Y224" s="18">
        <v>3.0078040563207433</v>
      </c>
      <c r="AA224" s="22">
        <f t="shared" si="44"/>
        <v>0.33649433937768775</v>
      </c>
      <c r="AB224" s="22">
        <f t="shared" si="45"/>
        <v>0.92622057169944205</v>
      </c>
      <c r="AC224" s="22">
        <f t="shared" si="46"/>
        <v>1.1247309775832446</v>
      </c>
      <c r="AD224" s="20"/>
      <c r="AE224" s="22">
        <f t="shared" si="41"/>
        <v>0.22007160739763637</v>
      </c>
      <c r="AF224" s="22">
        <f t="shared" si="42"/>
        <v>0.87623472935963309</v>
      </c>
      <c r="AG224" s="22">
        <f t="shared" si="43"/>
        <v>0.52047573697149563</v>
      </c>
      <c r="AI224" s="18">
        <v>0.13433297133992622</v>
      </c>
      <c r="AJ224" s="18">
        <f t="shared" si="38"/>
        <v>0</v>
      </c>
      <c r="AL224" s="18">
        <f t="shared" si="39"/>
        <v>1.4156164182921369</v>
      </c>
      <c r="AM224" s="22">
        <f t="shared" si="40"/>
        <v>-1.1247309775832446</v>
      </c>
      <c r="AO224" s="32">
        <v>7308</v>
      </c>
      <c r="AP224" s="34" t="s">
        <v>740</v>
      </c>
      <c r="AQ224" s="34" t="s">
        <v>740</v>
      </c>
    </row>
    <row r="225" spans="4:43" x14ac:dyDescent="0.45">
      <c r="D225" s="17" t="s">
        <v>410</v>
      </c>
      <c r="E225" s="17" t="s">
        <v>411</v>
      </c>
      <c r="G225" s="18">
        <v>5.1500061300382685</v>
      </c>
      <c r="H225" s="18">
        <v>5.6469881500669752</v>
      </c>
      <c r="I225" s="18">
        <v>6.3730477070392837</v>
      </c>
      <c r="K225" s="18">
        <v>4.7560000000000002</v>
      </c>
      <c r="L225" s="18">
        <v>5.6121600000000003</v>
      </c>
      <c r="M225" s="18">
        <v>6.5662000000000003</v>
      </c>
      <c r="O225" s="18">
        <v>5.9410400000000001</v>
      </c>
      <c r="P225" s="18">
        <v>7.4637600000000006</v>
      </c>
      <c r="Q225" s="18">
        <v>7.5581199999999997</v>
      </c>
      <c r="S225" s="19">
        <v>1.0239798641823765</v>
      </c>
      <c r="T225" s="19">
        <v>1.1460537119581966</v>
      </c>
      <c r="U225" s="19">
        <v>1.1784511661236923</v>
      </c>
      <c r="W225" s="18">
        <v>6.9650198641823762</v>
      </c>
      <c r="X225" s="18">
        <v>8.6098137119581963</v>
      </c>
      <c r="Y225" s="18">
        <v>8.7365711661236922</v>
      </c>
      <c r="AA225" s="22">
        <f t="shared" si="44"/>
        <v>0.35242943179382602</v>
      </c>
      <c r="AB225" s="22">
        <f t="shared" si="45"/>
        <v>0.52467359292334992</v>
      </c>
      <c r="AC225" s="22">
        <f t="shared" si="46"/>
        <v>0.37086235153611091</v>
      </c>
      <c r="AD225" s="20"/>
      <c r="AE225" s="22">
        <f t="shared" si="41"/>
        <v>0.24916736753574428</v>
      </c>
      <c r="AF225" s="22">
        <f t="shared" si="42"/>
        <v>0.32992644543277461</v>
      </c>
      <c r="AG225" s="22">
        <f t="shared" si="43"/>
        <v>0.15106454265785377</v>
      </c>
      <c r="AI225" s="18">
        <v>0.58614189884464696</v>
      </c>
      <c r="AJ225" s="18">
        <f t="shared" si="38"/>
        <v>0</v>
      </c>
      <c r="AL225" s="18">
        <f t="shared" si="39"/>
        <v>6.3730477070392837</v>
      </c>
      <c r="AM225" s="22">
        <f t="shared" si="40"/>
        <v>-0.37086235153611091</v>
      </c>
      <c r="AO225" s="32">
        <v>31290</v>
      </c>
      <c r="AP225" s="34" t="s">
        <v>731</v>
      </c>
      <c r="AQ225" s="34" t="s">
        <v>731</v>
      </c>
    </row>
    <row r="226" spans="4:43" x14ac:dyDescent="0.45">
      <c r="D226" s="17" t="s">
        <v>412</v>
      </c>
      <c r="E226" s="17" t="s">
        <v>413</v>
      </c>
      <c r="G226" s="18">
        <v>10.340395665422584</v>
      </c>
      <c r="H226" s="18">
        <v>10.55052658168845</v>
      </c>
      <c r="I226" s="18">
        <v>12.77862473223545</v>
      </c>
      <c r="K226" s="18">
        <v>11.178799999999999</v>
      </c>
      <c r="L226" s="18">
        <v>11.795120000000001</v>
      </c>
      <c r="M226" s="18">
        <v>12.20964</v>
      </c>
      <c r="O226" s="18">
        <v>12.38036</v>
      </c>
      <c r="P226" s="18">
        <v>13.96292</v>
      </c>
      <c r="Q226" s="18">
        <v>14.74892</v>
      </c>
      <c r="S226" s="19">
        <v>2.0559891933551491</v>
      </c>
      <c r="T226" s="19">
        <v>2.1412246370508607</v>
      </c>
      <c r="U226" s="19">
        <v>2.3629173841781657</v>
      </c>
      <c r="W226" s="18">
        <v>14.436349193355149</v>
      </c>
      <c r="X226" s="18">
        <v>16.104144637050862</v>
      </c>
      <c r="Y226" s="18">
        <v>17.111837384178166</v>
      </c>
      <c r="AA226" s="22">
        <f t="shared" si="44"/>
        <v>0.3961118762243393</v>
      </c>
      <c r="AB226" s="22">
        <f t="shared" si="45"/>
        <v>0.52638302101444878</v>
      </c>
      <c r="AC226" s="22">
        <f t="shared" si="46"/>
        <v>0.33909851355222315</v>
      </c>
      <c r="AD226" s="20"/>
      <c r="AE226" s="22">
        <f t="shared" si="41"/>
        <v>0.10748559773857666</v>
      </c>
      <c r="AF226" s="22">
        <f t="shared" si="42"/>
        <v>0.18378787159435425</v>
      </c>
      <c r="AG226" s="22">
        <f t="shared" si="43"/>
        <v>0.20797337186026776</v>
      </c>
      <c r="AI226" s="18">
        <v>1.1779347127010071</v>
      </c>
      <c r="AJ226" s="18">
        <f t="shared" si="38"/>
        <v>0</v>
      </c>
      <c r="AL226" s="18">
        <f t="shared" si="39"/>
        <v>12.77862473223545</v>
      </c>
      <c r="AM226" s="22">
        <f t="shared" si="40"/>
        <v>-0.33909851355222315</v>
      </c>
      <c r="AO226" s="32">
        <v>46849</v>
      </c>
      <c r="AP226" s="34" t="s">
        <v>737</v>
      </c>
      <c r="AQ226" s="34" t="s">
        <v>737</v>
      </c>
    </row>
    <row r="227" spans="4:43" x14ac:dyDescent="0.45">
      <c r="D227" s="17" t="s">
        <v>414</v>
      </c>
      <c r="E227" s="17" t="s">
        <v>415</v>
      </c>
      <c r="G227" s="18">
        <v>6.3535560574629306</v>
      </c>
      <c r="H227" s="18">
        <v>6.5330800925851795</v>
      </c>
      <c r="I227" s="18">
        <v>8.0749861294979119</v>
      </c>
      <c r="K227" s="18">
        <v>5.9109999999999996</v>
      </c>
      <c r="L227" s="18">
        <v>6.3529999999999998</v>
      </c>
      <c r="M227" s="18">
        <v>5.7990000000000004</v>
      </c>
      <c r="O227" s="18">
        <v>6.2439999999999998</v>
      </c>
      <c r="P227" s="18">
        <v>7.0949999999999998</v>
      </c>
      <c r="Q227" s="18">
        <v>6.3490000000000002</v>
      </c>
      <c r="S227" s="19">
        <v>1.263282665014549</v>
      </c>
      <c r="T227" s="19">
        <v>1.3258856742135439</v>
      </c>
      <c r="U227" s="19">
        <v>1.4931595145959258</v>
      </c>
      <c r="W227" s="18">
        <v>7.5072826650145492</v>
      </c>
      <c r="X227" s="18">
        <v>8.4208856742135438</v>
      </c>
      <c r="Y227" s="18">
        <v>7.8421595145959255</v>
      </c>
      <c r="AA227" s="22">
        <f t="shared" si="44"/>
        <v>0.18158753887068382</v>
      </c>
      <c r="AB227" s="22">
        <f t="shared" si="45"/>
        <v>0.28896103443932342</v>
      </c>
      <c r="AC227" s="22">
        <f t="shared" si="46"/>
        <v>-2.8833066852148655E-2</v>
      </c>
      <c r="AD227" s="20"/>
      <c r="AE227" s="22">
        <f t="shared" si="41"/>
        <v>5.6335645406868584E-2</v>
      </c>
      <c r="AF227" s="22">
        <f t="shared" si="42"/>
        <v>0.11679521485912168</v>
      </c>
      <c r="AG227" s="22">
        <f t="shared" si="43"/>
        <v>9.484393861010515E-2</v>
      </c>
      <c r="AI227" s="18">
        <v>0.73502075870367045</v>
      </c>
      <c r="AJ227" s="18">
        <f t="shared" si="38"/>
        <v>0</v>
      </c>
      <c r="AL227" s="18">
        <f t="shared" si="39"/>
        <v>8.0749861294979119</v>
      </c>
      <c r="AM227" s="22">
        <f t="shared" si="40"/>
        <v>2.8833066852148655E-2</v>
      </c>
      <c r="AO227" s="32">
        <v>42859</v>
      </c>
      <c r="AP227" s="34" t="s">
        <v>735</v>
      </c>
      <c r="AQ227" s="34" t="s">
        <v>748</v>
      </c>
    </row>
    <row r="228" spans="4:43" x14ac:dyDescent="0.45">
      <c r="D228" s="17" t="s">
        <v>416</v>
      </c>
      <c r="E228" s="17" t="s">
        <v>417</v>
      </c>
      <c r="G228" s="18">
        <v>2.8476610950032697</v>
      </c>
      <c r="H228" s="18">
        <v>3.0133379527874125</v>
      </c>
      <c r="I228" s="18">
        <v>3.4637751635382896</v>
      </c>
      <c r="K228" s="18">
        <v>2.59124</v>
      </c>
      <c r="L228" s="18">
        <v>2.6286799999999997</v>
      </c>
      <c r="M228" s="18">
        <v>3.13504</v>
      </c>
      <c r="O228" s="18">
        <v>3.5840799999999997</v>
      </c>
      <c r="P228" s="18">
        <v>3.8620799999999997</v>
      </c>
      <c r="Q228" s="18">
        <v>4.5200800000000001</v>
      </c>
      <c r="S228" s="19">
        <v>0.56620274766104361</v>
      </c>
      <c r="T228" s="19">
        <v>0.61155558581003366</v>
      </c>
      <c r="U228" s="19">
        <v>0.64049259762379807</v>
      </c>
      <c r="W228" s="18">
        <v>4.150282747661044</v>
      </c>
      <c r="X228" s="18">
        <v>4.4736355858100332</v>
      </c>
      <c r="Y228" s="18">
        <v>5.1605725976237986</v>
      </c>
      <c r="AA228" s="22">
        <f t="shared" si="44"/>
        <v>0.45743563198003329</v>
      </c>
      <c r="AB228" s="22">
        <f t="shared" si="45"/>
        <v>0.48461130344567199</v>
      </c>
      <c r="AC228" s="22">
        <f t="shared" si="46"/>
        <v>0.48986939220160269</v>
      </c>
      <c r="AD228" s="20"/>
      <c r="AE228" s="22">
        <f t="shared" si="41"/>
        <v>0.38315246754449594</v>
      </c>
      <c r="AF228" s="22">
        <f t="shared" si="42"/>
        <v>0.46920888050276194</v>
      </c>
      <c r="AG228" s="22">
        <f t="shared" si="43"/>
        <v>0.44179340614473822</v>
      </c>
      <c r="AI228" s="18">
        <v>0.32782282802074447</v>
      </c>
      <c r="AJ228" s="18">
        <f t="shared" si="38"/>
        <v>0</v>
      </c>
      <c r="AL228" s="18">
        <f t="shared" si="39"/>
        <v>3.4637751635382896</v>
      </c>
      <c r="AM228" s="22">
        <f t="shared" si="40"/>
        <v>-0.48986939220160269</v>
      </c>
      <c r="AO228" s="32">
        <v>23186</v>
      </c>
      <c r="AP228" s="34" t="s">
        <v>738</v>
      </c>
      <c r="AQ228" s="34" t="s">
        <v>752</v>
      </c>
    </row>
    <row r="229" spans="4:43" x14ac:dyDescent="0.45">
      <c r="D229" s="17" t="s">
        <v>418</v>
      </c>
      <c r="E229" s="17" t="s">
        <v>419</v>
      </c>
      <c r="G229" s="18">
        <v>5.1767032923466356</v>
      </c>
      <c r="H229" s="18">
        <v>5.4664601065639697</v>
      </c>
      <c r="I229" s="18">
        <v>6.5764554678189917</v>
      </c>
      <c r="K229" s="18">
        <v>5.2528000000000006</v>
      </c>
      <c r="L229" s="18">
        <v>5.5458400000000001</v>
      </c>
      <c r="M229" s="18">
        <v>6.2537600000000007</v>
      </c>
      <c r="O229" s="18">
        <v>6.2314399999999992</v>
      </c>
      <c r="P229" s="18">
        <v>8.8697599999999994</v>
      </c>
      <c r="Q229" s="18">
        <v>8.6998000000000015</v>
      </c>
      <c r="S229" s="19">
        <v>1.0292880824532495</v>
      </c>
      <c r="T229" s="19">
        <v>1.1094156265096347</v>
      </c>
      <c r="U229" s="19">
        <v>1.216063643529862</v>
      </c>
      <c r="W229" s="18">
        <v>7.260728082453249</v>
      </c>
      <c r="X229" s="18">
        <v>9.979175626509635</v>
      </c>
      <c r="Y229" s="18">
        <v>9.9158636435298639</v>
      </c>
      <c r="AA229" s="22">
        <f t="shared" si="44"/>
        <v>0.40257760053346814</v>
      </c>
      <c r="AB229" s="22">
        <f t="shared" si="45"/>
        <v>0.82552793434400529</v>
      </c>
      <c r="AC229" s="22">
        <f t="shared" si="46"/>
        <v>0.50778237487531408</v>
      </c>
      <c r="AD229" s="20"/>
      <c r="AE229" s="22">
        <f t="shared" si="41"/>
        <v>0.18630825464514136</v>
      </c>
      <c r="AF229" s="22">
        <f t="shared" si="42"/>
        <v>0.59935374983771605</v>
      </c>
      <c r="AG229" s="22">
        <f t="shared" si="43"/>
        <v>0.39113109553292746</v>
      </c>
      <c r="AI229" s="18">
        <v>0.64814977587449873</v>
      </c>
      <c r="AJ229" s="18">
        <f t="shared" si="38"/>
        <v>0</v>
      </c>
      <c r="AL229" s="18">
        <f t="shared" si="39"/>
        <v>6.5764554678189917</v>
      </c>
      <c r="AM229" s="22">
        <f t="shared" si="40"/>
        <v>-0.50778237487531408</v>
      </c>
      <c r="AO229" s="32">
        <v>27481</v>
      </c>
      <c r="AP229" s="34" t="s">
        <v>733</v>
      </c>
      <c r="AQ229" s="34" t="s">
        <v>771</v>
      </c>
    </row>
    <row r="230" spans="4:43" x14ac:dyDescent="0.45">
      <c r="D230" s="17" t="s">
        <v>420</v>
      </c>
      <c r="E230" s="17" t="s">
        <v>421</v>
      </c>
      <c r="G230" s="18">
        <v>3.497137822897106</v>
      </c>
      <c r="H230" s="18">
        <v>3.3868594441539948</v>
      </c>
      <c r="I230" s="18">
        <v>3.5999538105812441</v>
      </c>
      <c r="K230" s="18">
        <v>3.5201599999999997</v>
      </c>
      <c r="L230" s="18">
        <v>3.5121199999999999</v>
      </c>
      <c r="M230" s="18">
        <v>4.7431999999999999</v>
      </c>
      <c r="O230" s="18">
        <v>3.9231599999999998</v>
      </c>
      <c r="P230" s="18">
        <v>3.8801199999999998</v>
      </c>
      <c r="Q230" s="18">
        <v>4.3361999999999998</v>
      </c>
      <c r="S230" s="19">
        <v>0.69533872824547893</v>
      </c>
      <c r="T230" s="19">
        <v>0.68736160493046616</v>
      </c>
      <c r="U230" s="19">
        <v>0.66567362447091549</v>
      </c>
      <c r="W230" s="18">
        <v>4.6184987282454788</v>
      </c>
      <c r="X230" s="18">
        <v>4.5674816049304665</v>
      </c>
      <c r="Y230" s="18">
        <v>5.0018736244709157</v>
      </c>
      <c r="AA230" s="22">
        <f t="shared" si="44"/>
        <v>0.32065104726682253</v>
      </c>
      <c r="AB230" s="22">
        <f t="shared" si="45"/>
        <v>0.34858906318487037</v>
      </c>
      <c r="AC230" s="22">
        <f t="shared" si="46"/>
        <v>0.38942716702893454</v>
      </c>
      <c r="AD230" s="20"/>
      <c r="AE230" s="22">
        <f t="shared" si="41"/>
        <v>0.11448343257124678</v>
      </c>
      <c r="AF230" s="22">
        <f t="shared" si="42"/>
        <v>0.10478001890595991</v>
      </c>
      <c r="AG230" s="22">
        <f t="shared" si="43"/>
        <v>-8.5807050092764389E-2</v>
      </c>
      <c r="AI230" s="18">
        <v>0.37057770295003734</v>
      </c>
      <c r="AJ230" s="18">
        <f t="shared" si="38"/>
        <v>0</v>
      </c>
      <c r="AL230" s="18">
        <f t="shared" si="39"/>
        <v>3.5999538105812441</v>
      </c>
      <c r="AM230" s="22">
        <f t="shared" si="40"/>
        <v>-0.38942716702893454</v>
      </c>
      <c r="AO230" s="32">
        <v>24426</v>
      </c>
      <c r="AP230" s="34" t="s">
        <v>735</v>
      </c>
      <c r="AQ230" s="34" t="s">
        <v>748</v>
      </c>
    </row>
    <row r="231" spans="4:43" x14ac:dyDescent="0.45">
      <c r="D231" s="17" t="s">
        <v>422</v>
      </c>
      <c r="E231" s="17" t="s">
        <v>423</v>
      </c>
      <c r="G231" s="18">
        <v>2.3899642201409335</v>
      </c>
      <c r="H231" s="18">
        <v>2.2254148192039347</v>
      </c>
      <c r="I231" s="18">
        <v>2.5601903153515053</v>
      </c>
      <c r="K231" s="18">
        <v>1.554</v>
      </c>
      <c r="L231" s="18">
        <v>1.6</v>
      </c>
      <c r="M231" s="18">
        <v>2.3730000000000002</v>
      </c>
      <c r="O231" s="18">
        <v>2.5990000000000002</v>
      </c>
      <c r="P231" s="18">
        <v>2.9079999999999999</v>
      </c>
      <c r="Q231" s="18">
        <v>2.327</v>
      </c>
      <c r="S231" s="19">
        <v>0.4751985096224472</v>
      </c>
      <c r="T231" s="19">
        <v>0.45164693929191246</v>
      </c>
      <c r="U231" s="19">
        <v>0.47340917584723297</v>
      </c>
      <c r="W231" s="18">
        <v>3.0741985096224469</v>
      </c>
      <c r="X231" s="18">
        <v>3.3596469392919124</v>
      </c>
      <c r="Y231" s="18">
        <v>2.8004091758472334</v>
      </c>
      <c r="AA231" s="22">
        <f t="shared" si="44"/>
        <v>0.28629478371068035</v>
      </c>
      <c r="AB231" s="22">
        <f t="shared" si="45"/>
        <v>0.50967222393787692</v>
      </c>
      <c r="AC231" s="22">
        <f t="shared" si="46"/>
        <v>9.3828516987709498E-2</v>
      </c>
      <c r="AD231" s="20"/>
      <c r="AE231" s="22">
        <f t="shared" si="41"/>
        <v>0.67245817245817252</v>
      </c>
      <c r="AF231" s="22">
        <f t="shared" si="42"/>
        <v>0.81749999999999989</v>
      </c>
      <c r="AG231" s="22">
        <f t="shared" si="43"/>
        <v>-1.9384745048461972E-2</v>
      </c>
      <c r="AI231" s="18">
        <v>0.26844025424602469</v>
      </c>
      <c r="AJ231" s="18">
        <f t="shared" si="38"/>
        <v>0</v>
      </c>
      <c r="AL231" s="18">
        <f t="shared" si="39"/>
        <v>2.5601903153515053</v>
      </c>
      <c r="AM231" s="22">
        <f t="shared" si="40"/>
        <v>-9.3828516987709498E-2</v>
      </c>
      <c r="AO231" s="32">
        <v>18623</v>
      </c>
      <c r="AP231" s="34" t="s">
        <v>738</v>
      </c>
      <c r="AQ231" s="34" t="s">
        <v>752</v>
      </c>
    </row>
    <row r="232" spans="4:43" x14ac:dyDescent="0.45">
      <c r="D232" s="17" t="s">
        <v>424</v>
      </c>
      <c r="E232" s="17" t="s">
        <v>425</v>
      </c>
      <c r="G232" s="18">
        <v>4.9691882619150505</v>
      </c>
      <c r="H232" s="18">
        <v>4.6527226924894594</v>
      </c>
      <c r="I232" s="18">
        <v>5.6329189422402788</v>
      </c>
      <c r="K232" s="18">
        <v>5.4349999999999996</v>
      </c>
      <c r="L232" s="18">
        <v>5.1532799999999996</v>
      </c>
      <c r="M232" s="18">
        <v>5.5931199999999999</v>
      </c>
      <c r="O232" s="18">
        <v>5.7515200000000002</v>
      </c>
      <c r="P232" s="18">
        <v>7.9006400000000001</v>
      </c>
      <c r="Q232" s="18">
        <v>8.0002800000000001</v>
      </c>
      <c r="S232" s="19">
        <v>0.9880277019193805</v>
      </c>
      <c r="T232" s="19">
        <v>0.94426798334550022</v>
      </c>
      <c r="U232" s="19">
        <v>1.0415926886646754</v>
      </c>
      <c r="W232" s="18">
        <v>6.7395477019193812</v>
      </c>
      <c r="X232" s="18">
        <v>8.8449079833455002</v>
      </c>
      <c r="Y232" s="18">
        <v>9.0418726886646752</v>
      </c>
      <c r="AA232" s="22">
        <f t="shared" si="44"/>
        <v>0.35626733113992765</v>
      </c>
      <c r="AB232" s="22">
        <f t="shared" si="45"/>
        <v>0.90101765523725941</v>
      </c>
      <c r="AC232" s="22">
        <f t="shared" si="46"/>
        <v>0.60518423598487203</v>
      </c>
      <c r="AD232" s="20"/>
      <c r="AE232" s="22">
        <f t="shared" si="41"/>
        <v>5.8237350505979869E-2</v>
      </c>
      <c r="AF232" s="22">
        <f t="shared" si="42"/>
        <v>0.53312841530054655</v>
      </c>
      <c r="AG232" s="22">
        <f t="shared" si="43"/>
        <v>0.43037875103698836</v>
      </c>
      <c r="AI232" s="18">
        <v>0.41722197706868269</v>
      </c>
      <c r="AJ232" s="18">
        <f t="shared" si="38"/>
        <v>0</v>
      </c>
      <c r="AL232" s="18">
        <f t="shared" si="39"/>
        <v>5.6329189422402788</v>
      </c>
      <c r="AM232" s="22">
        <f t="shared" si="40"/>
        <v>-0.60518423598487203</v>
      </c>
      <c r="AO232" s="32">
        <v>26140</v>
      </c>
      <c r="AP232" s="34" t="s">
        <v>738</v>
      </c>
      <c r="AQ232" s="34" t="s">
        <v>768</v>
      </c>
    </row>
    <row r="233" spans="4:43" x14ac:dyDescent="0.45">
      <c r="D233" s="17" t="s">
        <v>426</v>
      </c>
      <c r="E233" s="17" t="s">
        <v>427</v>
      </c>
      <c r="G233" s="18">
        <v>11.866180538411854</v>
      </c>
      <c r="H233" s="18">
        <v>12.704765500582299</v>
      </c>
      <c r="I233" s="18">
        <v>14.493399900466937</v>
      </c>
      <c r="K233" s="18">
        <v>11.337999999999999</v>
      </c>
      <c r="L233" s="18">
        <v>12.869</v>
      </c>
      <c r="M233" s="18">
        <v>12.45</v>
      </c>
      <c r="O233" s="18">
        <v>13.657</v>
      </c>
      <c r="P233" s="18">
        <v>14.919</v>
      </c>
      <c r="Q233" s="18">
        <v>16.268999999999998</v>
      </c>
      <c r="S233" s="19">
        <v>2.359362227787531</v>
      </c>
      <c r="T233" s="19">
        <v>2.5784264593025736</v>
      </c>
      <c r="U233" s="19">
        <v>2.6799993972957386</v>
      </c>
      <c r="W233" s="18">
        <v>16.016362227787532</v>
      </c>
      <c r="X233" s="18">
        <v>17.497426459302574</v>
      </c>
      <c r="Y233" s="18">
        <v>18.948999397295736</v>
      </c>
      <c r="AA233" s="22">
        <f t="shared" si="44"/>
        <v>0.34974873978540783</v>
      </c>
      <c r="AB233" s="22">
        <f t="shared" si="45"/>
        <v>0.37723332701423035</v>
      </c>
      <c r="AC233" s="22">
        <f t="shared" si="46"/>
        <v>0.30742265634202592</v>
      </c>
      <c r="AD233" s="20"/>
      <c r="AE233" s="22">
        <f t="shared" si="41"/>
        <v>0.20453342741224212</v>
      </c>
      <c r="AF233" s="22">
        <f t="shared" si="42"/>
        <v>0.15929753671613961</v>
      </c>
      <c r="AG233" s="22">
        <f t="shared" si="43"/>
        <v>0.30674698795180716</v>
      </c>
      <c r="AI233" s="18">
        <v>1.1681914423461224</v>
      </c>
      <c r="AJ233" s="18">
        <f t="shared" si="38"/>
        <v>0</v>
      </c>
      <c r="AL233" s="18">
        <f t="shared" si="39"/>
        <v>14.493399900466937</v>
      </c>
      <c r="AM233" s="22">
        <f t="shared" si="40"/>
        <v>-0.30742265634202592</v>
      </c>
      <c r="AO233" s="32">
        <v>38129</v>
      </c>
      <c r="AP233" s="34" t="s">
        <v>217</v>
      </c>
      <c r="AQ233" s="34" t="s">
        <v>217</v>
      </c>
    </row>
    <row r="234" spans="4:43" x14ac:dyDescent="0.45">
      <c r="D234" s="17" t="s">
        <v>428</v>
      </c>
      <c r="E234" s="17" t="s">
        <v>429</v>
      </c>
      <c r="G234" s="18">
        <v>4.0393665070478946</v>
      </c>
      <c r="H234" s="18">
        <v>4.2921825615739317</v>
      </c>
      <c r="I234" s="18">
        <v>5.5007415255819394</v>
      </c>
      <c r="K234" s="18">
        <v>3.367</v>
      </c>
      <c r="L234" s="18">
        <v>4.9589999999999996</v>
      </c>
      <c r="M234" s="18">
        <v>5.9340000000000002</v>
      </c>
      <c r="O234" s="18">
        <v>4.7169999999999996</v>
      </c>
      <c r="P234" s="18">
        <v>7.1890000000000001</v>
      </c>
      <c r="Q234" s="18">
        <v>7.2729999999999997</v>
      </c>
      <c r="S234" s="19">
        <v>0.803150493966307</v>
      </c>
      <c r="T234" s="19">
        <v>0.87109652550549499</v>
      </c>
      <c r="U234" s="19">
        <v>1.0171515361805683</v>
      </c>
      <c r="W234" s="18">
        <v>5.5201504939663071</v>
      </c>
      <c r="X234" s="18">
        <v>8.0600965255054948</v>
      </c>
      <c r="Y234" s="18">
        <v>8.2901515361805682</v>
      </c>
      <c r="AA234" s="22">
        <f t="shared" si="44"/>
        <v>0.36658817275796529</v>
      </c>
      <c r="AB234" s="22">
        <f t="shared" si="45"/>
        <v>0.87785500963171503</v>
      </c>
      <c r="AC234" s="22">
        <f t="shared" si="46"/>
        <v>0.50709708820639943</v>
      </c>
      <c r="AD234" s="20"/>
      <c r="AE234" s="22">
        <f t="shared" si="41"/>
        <v>0.40095040095040085</v>
      </c>
      <c r="AF234" s="22">
        <f t="shared" si="42"/>
        <v>0.44968743698326286</v>
      </c>
      <c r="AG234" s="22">
        <f t="shared" si="43"/>
        <v>0.22564880350522404</v>
      </c>
      <c r="AI234" s="18">
        <v>0.52714398046725908</v>
      </c>
      <c r="AJ234" s="18">
        <f t="shared" si="38"/>
        <v>0</v>
      </c>
      <c r="AL234" s="18">
        <f t="shared" si="39"/>
        <v>5.5007415255819394</v>
      </c>
      <c r="AM234" s="22">
        <f t="shared" si="40"/>
        <v>-0.50709708820639943</v>
      </c>
      <c r="AO234" s="32">
        <v>23598</v>
      </c>
      <c r="AP234" s="34" t="s">
        <v>733</v>
      </c>
      <c r="AQ234" s="34" t="s">
        <v>771</v>
      </c>
    </row>
    <row r="235" spans="4:43" x14ac:dyDescent="0.45">
      <c r="D235" s="17" t="s">
        <v>430</v>
      </c>
      <c r="E235" s="17" t="s">
        <v>431</v>
      </c>
      <c r="G235" s="18">
        <v>6.4725307124275231</v>
      </c>
      <c r="H235" s="18">
        <v>6.5015800245908215</v>
      </c>
      <c r="I235" s="18">
        <v>7.2510338456886174</v>
      </c>
      <c r="K235" s="18">
        <v>5.9471600000000002</v>
      </c>
      <c r="L235" s="18">
        <v>5.0003599999999997</v>
      </c>
      <c r="M235" s="18">
        <v>7.1628400000000001</v>
      </c>
      <c r="O235" s="18">
        <v>7.3108399999999998</v>
      </c>
      <c r="P235" s="18">
        <v>7.1959999999999997</v>
      </c>
      <c r="Q235" s="18">
        <v>8.4916800000000006</v>
      </c>
      <c r="S235" s="19">
        <v>1.2869384914263289</v>
      </c>
      <c r="T235" s="19">
        <v>1.3194927495442328</v>
      </c>
      <c r="U235" s="19">
        <v>1.3408010866788012</v>
      </c>
      <c r="W235" s="18">
        <v>8.5977784914263289</v>
      </c>
      <c r="X235" s="18">
        <v>8.515492749544233</v>
      </c>
      <c r="Y235" s="18">
        <v>9.8324810866788006</v>
      </c>
      <c r="AA235" s="22">
        <f t="shared" si="44"/>
        <v>0.32834881338117766</v>
      </c>
      <c r="AB235" s="22">
        <f t="shared" si="45"/>
        <v>0.30975743086084023</v>
      </c>
      <c r="AC235" s="22">
        <f t="shared" si="46"/>
        <v>0.35601092146674818</v>
      </c>
      <c r="AD235" s="20"/>
      <c r="AE235" s="22">
        <f t="shared" si="41"/>
        <v>0.22929936305732476</v>
      </c>
      <c r="AF235" s="22">
        <f t="shared" si="42"/>
        <v>0.43909638506027571</v>
      </c>
      <c r="AG235" s="22">
        <f t="shared" si="43"/>
        <v>0.18551859318370931</v>
      </c>
      <c r="AI235" s="18">
        <v>0.70909765703197902</v>
      </c>
      <c r="AJ235" s="18">
        <f t="shared" si="38"/>
        <v>0</v>
      </c>
      <c r="AL235" s="18">
        <f t="shared" si="39"/>
        <v>7.2510338456886174</v>
      </c>
      <c r="AM235" s="22">
        <f t="shared" si="40"/>
        <v>-0.35601092146674818</v>
      </c>
      <c r="AO235" s="32">
        <v>31840</v>
      </c>
      <c r="AP235" s="34" t="s">
        <v>736</v>
      </c>
      <c r="AQ235" s="34" t="s">
        <v>747</v>
      </c>
    </row>
    <row r="236" spans="4:43" x14ac:dyDescent="0.45">
      <c r="D236" s="17" t="s">
        <v>432</v>
      </c>
      <c r="E236" s="17" t="s">
        <v>433</v>
      </c>
      <c r="G236" s="18">
        <v>3.2752809056078993</v>
      </c>
      <c r="H236" s="18">
        <v>3.4990442964631927</v>
      </c>
      <c r="I236" s="18">
        <v>4.0937946916223682</v>
      </c>
      <c r="K236" s="18">
        <v>3.7796000000000003</v>
      </c>
      <c r="L236" s="18">
        <v>3.8138400000000003</v>
      </c>
      <c r="M236" s="18">
        <v>4.1745599999999996</v>
      </c>
      <c r="O236" s="18">
        <v>4.1066000000000003</v>
      </c>
      <c r="P236" s="18">
        <v>4.28688</v>
      </c>
      <c r="Q236" s="18">
        <v>4.4915600000000007</v>
      </c>
      <c r="S236" s="19">
        <v>0.65122673880362669</v>
      </c>
      <c r="T236" s="19">
        <v>0.71012947038329399</v>
      </c>
      <c r="U236" s="19">
        <v>0.75699058754647164</v>
      </c>
      <c r="W236" s="18">
        <v>4.7578267388036277</v>
      </c>
      <c r="X236" s="18">
        <v>4.9970094703832935</v>
      </c>
      <c r="Y236" s="18">
        <v>5.2485505875464726</v>
      </c>
      <c r="AA236" s="22">
        <f t="shared" si="44"/>
        <v>0.45264692584301092</v>
      </c>
      <c r="AB236" s="22">
        <f t="shared" si="45"/>
        <v>0.42810694778406566</v>
      </c>
      <c r="AC236" s="22">
        <f t="shared" si="46"/>
        <v>0.28207469668354945</v>
      </c>
      <c r="AD236" s="20"/>
      <c r="AE236" s="22">
        <f t="shared" si="41"/>
        <v>8.6517091755741335E-2</v>
      </c>
      <c r="AF236" s="22">
        <f t="shared" si="42"/>
        <v>0.12403247121011884</v>
      </c>
      <c r="AG236" s="22">
        <f t="shared" si="43"/>
        <v>7.5936146563949522E-2</v>
      </c>
      <c r="AI236" s="18">
        <v>0.38827645392762278</v>
      </c>
      <c r="AJ236" s="18">
        <f t="shared" si="38"/>
        <v>0</v>
      </c>
      <c r="AL236" s="18">
        <f t="shared" si="39"/>
        <v>4.0937946916223682</v>
      </c>
      <c r="AM236" s="22">
        <f t="shared" si="40"/>
        <v>-0.28207469668354945</v>
      </c>
      <c r="AO236" s="32">
        <v>18071</v>
      </c>
      <c r="AP236" s="34" t="s">
        <v>736</v>
      </c>
      <c r="AQ236" s="34" t="s">
        <v>766</v>
      </c>
    </row>
    <row r="237" spans="4:43" x14ac:dyDescent="0.45">
      <c r="D237" s="17" t="s">
        <v>434</v>
      </c>
      <c r="E237" s="17" t="s">
        <v>435</v>
      </c>
      <c r="G237" s="18">
        <v>3.6177671225803412</v>
      </c>
      <c r="H237" s="18">
        <v>3.6099798770128433</v>
      </c>
      <c r="I237" s="18">
        <v>3.8808832091778456</v>
      </c>
      <c r="K237" s="18">
        <v>3.5409999999999999</v>
      </c>
      <c r="L237" s="18">
        <v>3.37</v>
      </c>
      <c r="M237" s="18">
        <v>3.38</v>
      </c>
      <c r="O237" s="18">
        <v>3.4</v>
      </c>
      <c r="P237" s="18">
        <v>3.31</v>
      </c>
      <c r="Q237" s="18">
        <v>4</v>
      </c>
      <c r="S237" s="19">
        <v>0.71932354899852469</v>
      </c>
      <c r="T237" s="19">
        <v>0.7326437966929138</v>
      </c>
      <c r="U237" s="19">
        <v>0.71762076069098835</v>
      </c>
      <c r="W237" s="18">
        <v>4.1193235489985245</v>
      </c>
      <c r="X237" s="18">
        <v>4.0426437966929134</v>
      </c>
      <c r="Y237" s="18">
        <v>4.7176207606909886</v>
      </c>
      <c r="AA237" s="22">
        <f t="shared" si="44"/>
        <v>0.13863701267218453</v>
      </c>
      <c r="AB237" s="22">
        <f t="shared" si="45"/>
        <v>0.11985216938053608</v>
      </c>
      <c r="AC237" s="22">
        <f t="shared" si="46"/>
        <v>0.21560492970629835</v>
      </c>
      <c r="AD237" s="20"/>
      <c r="AE237" s="22">
        <f t="shared" si="41"/>
        <v>-3.9819260096018078E-2</v>
      </c>
      <c r="AF237" s="22">
        <f t="shared" si="42"/>
        <v>-1.7804154302670638E-2</v>
      </c>
      <c r="AG237" s="22">
        <f t="shared" si="43"/>
        <v>0.18343195266272194</v>
      </c>
      <c r="AI237" s="18">
        <v>0.35975386919053931</v>
      </c>
      <c r="AJ237" s="18">
        <f t="shared" si="38"/>
        <v>0</v>
      </c>
      <c r="AL237" s="18">
        <f t="shared" si="39"/>
        <v>3.8808832091778456</v>
      </c>
      <c r="AM237" s="22">
        <f t="shared" si="40"/>
        <v>-0.21560492970629835</v>
      </c>
      <c r="AO237" s="32">
        <v>17813</v>
      </c>
      <c r="AP237" s="34" t="s">
        <v>736</v>
      </c>
      <c r="AQ237" s="34" t="s">
        <v>766</v>
      </c>
    </row>
    <row r="238" spans="4:43" x14ac:dyDescent="0.45">
      <c r="D238" s="17" t="s">
        <v>436</v>
      </c>
      <c r="E238" s="17" t="s">
        <v>437</v>
      </c>
      <c r="G238" s="18">
        <v>7.5088134870896308</v>
      </c>
      <c r="H238" s="18">
        <v>9.3554868480155147</v>
      </c>
      <c r="I238" s="18">
        <v>10.056843579876109</v>
      </c>
      <c r="K238" s="18">
        <v>5.7290000000000001</v>
      </c>
      <c r="L238" s="18">
        <v>8.4220000000000006</v>
      </c>
      <c r="M238" s="18">
        <v>9.1660000000000004</v>
      </c>
      <c r="O238" s="18">
        <v>10.231</v>
      </c>
      <c r="P238" s="18">
        <v>9.3320000000000007</v>
      </c>
      <c r="Q238" s="18">
        <v>11.494999999999999</v>
      </c>
      <c r="S238" s="19">
        <v>1.4929834296379183</v>
      </c>
      <c r="T238" s="19">
        <v>1.8986918591669264</v>
      </c>
      <c r="U238" s="19">
        <v>1.8596281699159605</v>
      </c>
      <c r="W238" s="18">
        <v>11.723983429637917</v>
      </c>
      <c r="X238" s="18">
        <v>11.230691859166928</v>
      </c>
      <c r="Y238" s="18">
        <v>13.35462816991596</v>
      </c>
      <c r="AA238" s="22">
        <f t="shared" si="44"/>
        <v>0.56136298361860892</v>
      </c>
      <c r="AB238" s="22">
        <f t="shared" si="45"/>
        <v>0.20043906229734926</v>
      </c>
      <c r="AC238" s="22">
        <f t="shared" si="46"/>
        <v>0.32791447573459004</v>
      </c>
      <c r="AD238" s="20"/>
      <c r="AE238" s="22">
        <f t="shared" si="41"/>
        <v>0.78582649677081506</v>
      </c>
      <c r="AF238" s="22">
        <f t="shared" si="42"/>
        <v>0.10805034433626218</v>
      </c>
      <c r="AG238" s="22">
        <f t="shared" si="43"/>
        <v>0.25409120663320955</v>
      </c>
      <c r="AI238" s="18">
        <v>0.53794937112649654</v>
      </c>
      <c r="AJ238" s="18">
        <f t="shared" si="38"/>
        <v>0</v>
      </c>
      <c r="AL238" s="18">
        <f t="shared" si="39"/>
        <v>10.056843579876109</v>
      </c>
      <c r="AM238" s="22">
        <f t="shared" si="40"/>
        <v>-0.32791447573459004</v>
      </c>
      <c r="AO238" s="32">
        <v>29704</v>
      </c>
      <c r="AP238" s="34" t="s">
        <v>733</v>
      </c>
      <c r="AQ238" s="34" t="s">
        <v>742</v>
      </c>
    </row>
    <row r="239" spans="4:43" x14ac:dyDescent="0.45">
      <c r="D239" s="17" t="s">
        <v>438</v>
      </c>
      <c r="E239" s="17" t="s">
        <v>439</v>
      </c>
      <c r="G239" s="18">
        <v>10.961317386310659</v>
      </c>
      <c r="H239" s="18">
        <v>10.580796368617161</v>
      </c>
      <c r="I239" s="18">
        <v>12.717476870434789</v>
      </c>
      <c r="K239" s="18">
        <v>11.231</v>
      </c>
      <c r="L239" s="18">
        <v>0.78800000000000003</v>
      </c>
      <c r="M239" s="18">
        <v>15.687239999999999</v>
      </c>
      <c r="O239" s="18">
        <v>13.092000000000001</v>
      </c>
      <c r="P239" s="18">
        <v>14.80212</v>
      </c>
      <c r="Q239" s="18">
        <v>15.504599999999998</v>
      </c>
      <c r="S239" s="19">
        <v>2.1794475589121105</v>
      </c>
      <c r="T239" s="19">
        <v>2.1473678767297719</v>
      </c>
      <c r="U239" s="19">
        <v>2.3516104283294963</v>
      </c>
      <c r="W239" s="18">
        <v>15.27144755891211</v>
      </c>
      <c r="X239" s="18">
        <v>16.949487876729773</v>
      </c>
      <c r="Y239" s="18">
        <v>17.856210428329494</v>
      </c>
      <c r="AA239" s="22">
        <f t="shared" si="44"/>
        <v>0.39321278827162459</v>
      </c>
      <c r="AB239" s="22">
        <f t="shared" si="45"/>
        <v>0.60191041262284084</v>
      </c>
      <c r="AC239" s="22">
        <f t="shared" si="46"/>
        <v>0.4040686380048451</v>
      </c>
      <c r="AD239" s="20"/>
      <c r="AE239" s="22">
        <f t="shared" si="41"/>
        <v>0.16570207461490524</v>
      </c>
      <c r="AF239" s="22" t="str">
        <f t="shared" si="42"/>
        <v>-</v>
      </c>
      <c r="AG239" s="22">
        <f t="shared" si="43"/>
        <v>-1.1642583398991858E-2</v>
      </c>
      <c r="AI239" s="18">
        <v>1.2254848983382862</v>
      </c>
      <c r="AJ239" s="18">
        <f t="shared" si="38"/>
        <v>0</v>
      </c>
      <c r="AL239" s="18">
        <f t="shared" si="39"/>
        <v>12.717476870434789</v>
      </c>
      <c r="AM239" s="22">
        <f t="shared" si="40"/>
        <v>-0.4040686380048451</v>
      </c>
      <c r="AO239" s="32">
        <v>55616</v>
      </c>
      <c r="AP239" s="34" t="s">
        <v>738</v>
      </c>
      <c r="AQ239" s="34" t="s">
        <v>749</v>
      </c>
    </row>
    <row r="240" spans="4:43" x14ac:dyDescent="0.45">
      <c r="D240" s="17" t="s">
        <v>440</v>
      </c>
      <c r="E240" s="17" t="s">
        <v>441</v>
      </c>
      <c r="G240" s="18">
        <v>5.9110079657806471</v>
      </c>
      <c r="H240" s="18">
        <v>6.1484634044159243</v>
      </c>
      <c r="I240" s="18">
        <v>6.6302092919285904</v>
      </c>
      <c r="K240" s="18">
        <v>5.2809999999999997</v>
      </c>
      <c r="L240" s="18">
        <v>5.3361999999999998</v>
      </c>
      <c r="M240" s="18">
        <v>6.4894799999999995</v>
      </c>
      <c r="O240" s="18">
        <v>8.2086800000000011</v>
      </c>
      <c r="P240" s="18">
        <v>7.3657999999999992</v>
      </c>
      <c r="Q240" s="18">
        <v>7.6971600000000002</v>
      </c>
      <c r="S240" s="19">
        <v>1.1752904717292127</v>
      </c>
      <c r="T240" s="19">
        <v>1.2478278898790369</v>
      </c>
      <c r="U240" s="19">
        <v>1.2260033552058935</v>
      </c>
      <c r="W240" s="18">
        <v>9.3839704717292136</v>
      </c>
      <c r="X240" s="18">
        <v>8.6136278898790373</v>
      </c>
      <c r="Y240" s="18">
        <v>8.9231633552058938</v>
      </c>
      <c r="AA240" s="22">
        <f t="shared" si="44"/>
        <v>0.5875415032518746</v>
      </c>
      <c r="AB240" s="22">
        <f t="shared" si="45"/>
        <v>0.40093992975425252</v>
      </c>
      <c r="AC240" s="22">
        <f t="shared" si="46"/>
        <v>0.34583434131840662</v>
      </c>
      <c r="AD240" s="20"/>
      <c r="AE240" s="22">
        <f t="shared" si="41"/>
        <v>0.55437985230070097</v>
      </c>
      <c r="AF240" s="22">
        <f t="shared" si="42"/>
        <v>0.38034556425921057</v>
      </c>
      <c r="AG240" s="22">
        <f t="shared" si="43"/>
        <v>0.18609811571959553</v>
      </c>
      <c r="AI240" s="18">
        <v>0.62072831912353388</v>
      </c>
      <c r="AJ240" s="18">
        <f t="shared" si="38"/>
        <v>0</v>
      </c>
      <c r="AL240" s="18">
        <f t="shared" si="39"/>
        <v>6.6302092919285904</v>
      </c>
      <c r="AM240" s="22">
        <f t="shared" si="40"/>
        <v>-0.34583434131840662</v>
      </c>
      <c r="AO240" s="32">
        <v>25497</v>
      </c>
      <c r="AP240" s="34" t="s">
        <v>734</v>
      </c>
      <c r="AQ240" s="34" t="s">
        <v>743</v>
      </c>
    </row>
    <row r="241" spans="4:43" x14ac:dyDescent="0.45">
      <c r="D241" s="17" t="s">
        <v>442</v>
      </c>
      <c r="E241" s="17" t="s">
        <v>443</v>
      </c>
      <c r="G241" s="18">
        <v>1.2007268713347823</v>
      </c>
      <c r="H241" s="18">
        <v>1.214686216698893</v>
      </c>
      <c r="I241" s="18">
        <v>1.4896566885645481</v>
      </c>
      <c r="K241" s="18">
        <v>0.76800000000000002</v>
      </c>
      <c r="L241" s="18">
        <v>1.0980000000000001</v>
      </c>
      <c r="M241" s="18">
        <v>0.46899999999999997</v>
      </c>
      <c r="O241" s="18">
        <v>2.1789999999999998</v>
      </c>
      <c r="P241" s="18">
        <v>1.4650000000000001</v>
      </c>
      <c r="Q241" s="18">
        <v>1.7769999999999999</v>
      </c>
      <c r="S241" s="19">
        <v>0.23874149031748512</v>
      </c>
      <c r="T241" s="19">
        <v>0.24652002280113056</v>
      </c>
      <c r="U241" s="19">
        <v>0.27545496949973314</v>
      </c>
      <c r="W241" s="18">
        <v>2.4177414903174848</v>
      </c>
      <c r="X241" s="18">
        <v>1.7115200228011307</v>
      </c>
      <c r="Y241" s="18">
        <v>2.0524549694997329</v>
      </c>
      <c r="AA241" s="22">
        <f t="shared" si="44"/>
        <v>1.0135649064219026</v>
      </c>
      <c r="AB241" s="22">
        <f t="shared" si="45"/>
        <v>0.4090223460775444</v>
      </c>
      <c r="AC241" s="22">
        <f t="shared" si="46"/>
        <v>0.37780401702992672</v>
      </c>
      <c r="AD241" s="20"/>
      <c r="AE241" s="22">
        <f t="shared" si="41"/>
        <v>1.837239583333333</v>
      </c>
      <c r="AF241" s="22">
        <f t="shared" si="42"/>
        <v>0.33424408014571944</v>
      </c>
      <c r="AG241" s="22">
        <f t="shared" si="43"/>
        <v>2.7889125799573558</v>
      </c>
      <c r="AI241" s="18">
        <v>0.15415186439917417</v>
      </c>
      <c r="AJ241" s="18">
        <f t="shared" si="38"/>
        <v>0</v>
      </c>
      <c r="AL241" s="18">
        <f t="shared" si="39"/>
        <v>1.4896566885645481</v>
      </c>
      <c r="AM241" s="22">
        <f t="shared" si="40"/>
        <v>-0.37780401702992672</v>
      </c>
      <c r="AO241" s="32">
        <v>9757</v>
      </c>
      <c r="AP241" s="34" t="s">
        <v>732</v>
      </c>
      <c r="AQ241" s="34" t="s">
        <v>755</v>
      </c>
    </row>
    <row r="242" spans="4:43" x14ac:dyDescent="0.45">
      <c r="D242" s="17" t="s">
        <v>444</v>
      </c>
      <c r="E242" s="17" t="s">
        <v>445</v>
      </c>
      <c r="G242" s="18">
        <v>1.8573694908354412</v>
      </c>
      <c r="H242" s="18">
        <v>1.9847544030659929</v>
      </c>
      <c r="I242" s="18">
        <v>2.1473591866717823</v>
      </c>
      <c r="K242" s="18">
        <v>0.94940000000000002</v>
      </c>
      <c r="L242" s="18">
        <v>1.3934000000000002</v>
      </c>
      <c r="M242" s="18">
        <v>1.8731999999999998</v>
      </c>
      <c r="O242" s="18">
        <v>1.9021600000000001</v>
      </c>
      <c r="P242" s="18">
        <v>2.9254799999999994</v>
      </c>
      <c r="Q242" s="18">
        <v>2.9602000000000004</v>
      </c>
      <c r="S242" s="19">
        <v>0.36930227089807993</v>
      </c>
      <c r="T242" s="19">
        <v>0.40280501579097128</v>
      </c>
      <c r="U242" s="19">
        <v>0.39707186481982304</v>
      </c>
      <c r="W242" s="18">
        <v>2.2714622708980801</v>
      </c>
      <c r="X242" s="18">
        <v>3.3282850157909705</v>
      </c>
      <c r="Y242" s="18">
        <v>3.3572718648198232</v>
      </c>
      <c r="AA242" s="22">
        <f t="shared" si="44"/>
        <v>0.2229458285526057</v>
      </c>
      <c r="AB242" s="22">
        <f t="shared" si="45"/>
        <v>0.6769253720508337</v>
      </c>
      <c r="AC242" s="22">
        <f t="shared" si="46"/>
        <v>0.56344215055297719</v>
      </c>
      <c r="AD242" s="20"/>
      <c r="AE242" s="22">
        <f t="shared" si="41"/>
        <v>1.0035390773119865</v>
      </c>
      <c r="AF242" s="22">
        <f t="shared" si="42"/>
        <v>1.099526338452705</v>
      </c>
      <c r="AG242" s="22">
        <f t="shared" si="43"/>
        <v>0.58029041212897758</v>
      </c>
      <c r="AI242" s="18">
        <v>0.1878340489551133</v>
      </c>
      <c r="AJ242" s="18">
        <f t="shared" si="38"/>
        <v>0</v>
      </c>
      <c r="AL242" s="18">
        <f t="shared" si="39"/>
        <v>2.1473591866717823</v>
      </c>
      <c r="AM242" s="22">
        <f t="shared" si="40"/>
        <v>-0.56344215055297719</v>
      </c>
      <c r="AO242" s="32">
        <v>11779</v>
      </c>
      <c r="AP242" s="34" t="s">
        <v>732</v>
      </c>
      <c r="AQ242" s="34" t="s">
        <v>769</v>
      </c>
    </row>
    <row r="243" spans="4:43" x14ac:dyDescent="0.45">
      <c r="D243" s="17" t="s">
        <v>446</v>
      </c>
      <c r="E243" s="17" t="s">
        <v>447</v>
      </c>
      <c r="G243" s="18">
        <v>7.0449508021490983</v>
      </c>
      <c r="H243" s="18">
        <v>7.8573674024368083</v>
      </c>
      <c r="I243" s="18">
        <v>8.2773218889685367</v>
      </c>
      <c r="K243" s="18">
        <v>7.9463200000000001</v>
      </c>
      <c r="L243" s="18">
        <v>5.6358000000000006</v>
      </c>
      <c r="M243" s="18">
        <v>9.2697599999999998</v>
      </c>
      <c r="O243" s="18">
        <v>10.7948</v>
      </c>
      <c r="P243" s="18">
        <v>11.523160000000001</v>
      </c>
      <c r="Q243" s="18">
        <v>12.626239999999999</v>
      </c>
      <c r="S243" s="19">
        <v>1.4007532386184858</v>
      </c>
      <c r="T243" s="19">
        <v>1.594649189705708</v>
      </c>
      <c r="U243" s="19">
        <v>1.5305737664041008</v>
      </c>
      <c r="W243" s="18">
        <v>12.195553238618485</v>
      </c>
      <c r="X243" s="18">
        <v>13.117809189705708</v>
      </c>
      <c r="Y243" s="18">
        <v>14.156813766404101</v>
      </c>
      <c r="AA243" s="22">
        <f t="shared" si="44"/>
        <v>0.73110552239742677</v>
      </c>
      <c r="AB243" s="22">
        <f t="shared" si="45"/>
        <v>0.66949163986368732</v>
      </c>
      <c r="AC243" s="22">
        <f t="shared" si="46"/>
        <v>0.71031330620008382</v>
      </c>
      <c r="AD243" s="20"/>
      <c r="AE243" s="22">
        <f t="shared" si="41"/>
        <v>0.3584653021776118</v>
      </c>
      <c r="AF243" s="22">
        <f t="shared" si="42"/>
        <v>1.0446360765108769</v>
      </c>
      <c r="AG243" s="22">
        <f t="shared" si="43"/>
        <v>0.3620892018779342</v>
      </c>
      <c r="AI243" s="18">
        <v>0.68400664888196527</v>
      </c>
      <c r="AJ243" s="18">
        <f t="shared" si="38"/>
        <v>0</v>
      </c>
      <c r="AL243" s="18">
        <f t="shared" si="39"/>
        <v>8.2773218889685367</v>
      </c>
      <c r="AM243" s="22">
        <f t="shared" si="40"/>
        <v>-0.71031330620008382</v>
      </c>
      <c r="AO243" s="32">
        <v>29723</v>
      </c>
      <c r="AP243" s="34" t="s">
        <v>734</v>
      </c>
      <c r="AQ243" s="34" t="s">
        <v>743</v>
      </c>
    </row>
    <row r="244" spans="4:43" x14ac:dyDescent="0.45">
      <c r="D244" s="17" t="s">
        <v>448</v>
      </c>
      <c r="E244" s="17" t="s">
        <v>449</v>
      </c>
      <c r="G244" s="18">
        <v>22.442861152363157</v>
      </c>
      <c r="H244" s="18">
        <v>21.329722860101931</v>
      </c>
      <c r="I244" s="18">
        <v>24.482223658893151</v>
      </c>
      <c r="K244" s="18">
        <v>21.015000000000001</v>
      </c>
      <c r="L244" s="18">
        <v>21.891999999999999</v>
      </c>
      <c r="M244" s="18">
        <v>21.608000000000001</v>
      </c>
      <c r="O244" s="18">
        <v>21.716200000000001</v>
      </c>
      <c r="P244" s="18">
        <v>23.25468</v>
      </c>
      <c r="Q244" s="18">
        <v>24.376000000000001</v>
      </c>
      <c r="S244" s="19">
        <v>4.462332147649307</v>
      </c>
      <c r="T244" s="19">
        <v>4.3288576864765504</v>
      </c>
      <c r="U244" s="19">
        <v>4.5270499055352271</v>
      </c>
      <c r="W244" s="18">
        <v>26.178532147649307</v>
      </c>
      <c r="X244" s="18">
        <v>27.58353768647655</v>
      </c>
      <c r="Y244" s="18">
        <v>28.903049905535227</v>
      </c>
      <c r="AA244" s="22">
        <f t="shared" si="44"/>
        <v>0.16645252893224782</v>
      </c>
      <c r="AB244" s="22">
        <f t="shared" si="45"/>
        <v>0.29319719095237851</v>
      </c>
      <c r="AC244" s="22">
        <f t="shared" si="46"/>
        <v>0.18057290498758324</v>
      </c>
      <c r="AD244" s="20"/>
      <c r="AE244" s="22">
        <f t="shared" si="41"/>
        <v>3.3366642874137521E-2</v>
      </c>
      <c r="AF244" s="22">
        <f t="shared" si="42"/>
        <v>6.2245569157683221E-2</v>
      </c>
      <c r="AG244" s="22">
        <f t="shared" si="43"/>
        <v>0.12810070344316923</v>
      </c>
      <c r="AI244" s="18">
        <v>2.2837476052238719</v>
      </c>
      <c r="AJ244" s="18">
        <f t="shared" si="38"/>
        <v>0</v>
      </c>
      <c r="AL244" s="18">
        <f t="shared" si="39"/>
        <v>24.482223658893151</v>
      </c>
      <c r="AM244" s="22">
        <f t="shared" si="40"/>
        <v>-0.18057290498758324</v>
      </c>
      <c r="AO244" s="32">
        <v>91451</v>
      </c>
      <c r="AP244" s="34" t="s">
        <v>738</v>
      </c>
      <c r="AQ244" s="34" t="s">
        <v>759</v>
      </c>
    </row>
    <row r="245" spans="4:43" x14ac:dyDescent="0.45">
      <c r="D245" s="17" t="s">
        <v>450</v>
      </c>
      <c r="E245" s="17" t="s">
        <v>451</v>
      </c>
      <c r="G245" s="18">
        <v>8.161923996996455</v>
      </c>
      <c r="H245" s="18">
        <v>8.651332724686311</v>
      </c>
      <c r="I245" s="18">
        <v>8.9885613051715367</v>
      </c>
      <c r="K245" s="18">
        <v>8.5179200000000002</v>
      </c>
      <c r="L245" s="18">
        <v>8.4009199999999993</v>
      </c>
      <c r="M245" s="18">
        <v>8.1335999999999995</v>
      </c>
      <c r="O245" s="18">
        <v>10.46664</v>
      </c>
      <c r="P245" s="18">
        <v>11.414</v>
      </c>
      <c r="Q245" s="18">
        <v>11.123800000000001</v>
      </c>
      <c r="S245" s="19">
        <v>1.6228419180249025</v>
      </c>
      <c r="T245" s="19">
        <v>1.7557840957032238</v>
      </c>
      <c r="U245" s="19">
        <v>1.6620902649377269</v>
      </c>
      <c r="W245" s="18">
        <v>12.089481918024902</v>
      </c>
      <c r="X245" s="18">
        <v>13.169784095703225</v>
      </c>
      <c r="Y245" s="18">
        <v>12.785890264937729</v>
      </c>
      <c r="AA245" s="22">
        <f t="shared" si="44"/>
        <v>0.48120491228217355</v>
      </c>
      <c r="AB245" s="22">
        <f t="shared" si="45"/>
        <v>0.52228385091740281</v>
      </c>
      <c r="AC245" s="22">
        <f t="shared" si="46"/>
        <v>0.42246237532823105</v>
      </c>
      <c r="AD245" s="20"/>
      <c r="AE245" s="22">
        <f t="shared" si="41"/>
        <v>0.22877885681011323</v>
      </c>
      <c r="AF245" s="22">
        <f t="shared" si="42"/>
        <v>0.35866071811182593</v>
      </c>
      <c r="AG245" s="22">
        <f t="shared" si="43"/>
        <v>0.36763548736107032</v>
      </c>
      <c r="AI245" s="18">
        <v>0.8517763120096582</v>
      </c>
      <c r="AJ245" s="18">
        <f t="shared" si="38"/>
        <v>0</v>
      </c>
      <c r="AL245" s="18">
        <f t="shared" si="39"/>
        <v>8.9885613051715367</v>
      </c>
      <c r="AM245" s="22">
        <f t="shared" si="40"/>
        <v>-0.42246237532823105</v>
      </c>
      <c r="AO245" s="32">
        <v>39473</v>
      </c>
      <c r="AP245" s="34" t="s">
        <v>733</v>
      </c>
      <c r="AQ245" s="34" t="s">
        <v>742</v>
      </c>
    </row>
    <row r="246" spans="4:43" x14ac:dyDescent="0.45">
      <c r="D246" s="17" t="s">
        <v>452</v>
      </c>
      <c r="E246" s="17" t="s">
        <v>453</v>
      </c>
      <c r="G246" s="18">
        <v>1.574474472294666</v>
      </c>
      <c r="H246" s="18">
        <v>1.8448651042678099</v>
      </c>
      <c r="I246" s="18">
        <v>2.2863262529087818</v>
      </c>
      <c r="K246" s="18">
        <v>1.907</v>
      </c>
      <c r="L246" s="18">
        <v>0</v>
      </c>
      <c r="M246" s="18">
        <v>2.3130000000000002</v>
      </c>
      <c r="O246" s="18">
        <v>2.3170000000000002</v>
      </c>
      <c r="P246" s="18">
        <v>2.1659999999999999</v>
      </c>
      <c r="Q246" s="18">
        <v>3.0659999999999998</v>
      </c>
      <c r="S246" s="19">
        <v>0.3130540266535432</v>
      </c>
      <c r="T246" s="19">
        <v>0.37441454535072693</v>
      </c>
      <c r="U246" s="19">
        <v>0.42276850303561653</v>
      </c>
      <c r="W246" s="18">
        <v>2.6300540266535433</v>
      </c>
      <c r="X246" s="18">
        <v>2.540414545350727</v>
      </c>
      <c r="Y246" s="18">
        <v>3.4887685030356166</v>
      </c>
      <c r="AA246" s="22">
        <f t="shared" si="44"/>
        <v>0.67043294313972435</v>
      </c>
      <c r="AB246" s="22">
        <f t="shared" si="45"/>
        <v>0.37701913244164631</v>
      </c>
      <c r="AC246" s="22">
        <f t="shared" si="46"/>
        <v>0.52592767484387937</v>
      </c>
      <c r="AD246" s="20"/>
      <c r="AE246" s="22">
        <f t="shared" si="41"/>
        <v>0.2149973780807552</v>
      </c>
      <c r="AF246" s="22" t="str">
        <f t="shared" si="42"/>
        <v>-</v>
      </c>
      <c r="AG246" s="22">
        <f t="shared" si="43"/>
        <v>0.325551232166018</v>
      </c>
      <c r="AI246" s="18">
        <v>0.19995326050920545</v>
      </c>
      <c r="AJ246" s="18">
        <f t="shared" si="38"/>
        <v>0</v>
      </c>
      <c r="AL246" s="18">
        <f t="shared" si="39"/>
        <v>2.2863262529087818</v>
      </c>
      <c r="AM246" s="22">
        <f t="shared" si="40"/>
        <v>-0.52592767484387937</v>
      </c>
      <c r="AO246" s="32">
        <v>13916</v>
      </c>
      <c r="AP246" s="34" t="s">
        <v>732</v>
      </c>
      <c r="AQ246" s="34" t="s">
        <v>741</v>
      </c>
    </row>
    <row r="247" spans="4:43" x14ac:dyDescent="0.45">
      <c r="D247" s="17" t="s">
        <v>454</v>
      </c>
      <c r="E247" s="17" t="s">
        <v>455</v>
      </c>
      <c r="G247" s="18">
        <v>1.2439544246361207</v>
      </c>
      <c r="H247" s="18">
        <v>1.2861989407238901</v>
      </c>
      <c r="I247" s="18">
        <v>1.5060337733851918</v>
      </c>
      <c r="K247" s="18">
        <v>0.84</v>
      </c>
      <c r="L247" s="18">
        <v>0.74</v>
      </c>
      <c r="M247" s="18">
        <v>0.749</v>
      </c>
      <c r="O247" s="18">
        <v>1.137</v>
      </c>
      <c r="P247" s="18">
        <v>1.6839999999999999</v>
      </c>
      <c r="Q247" s="18">
        <v>1.988</v>
      </c>
      <c r="S247" s="19">
        <v>0.24733645953514546</v>
      </c>
      <c r="T247" s="19">
        <v>0.2610334980631811</v>
      </c>
      <c r="U247" s="19">
        <v>0.27848328430165703</v>
      </c>
      <c r="W247" s="18">
        <v>1.3843364595351455</v>
      </c>
      <c r="X247" s="18">
        <v>1.9450334980631809</v>
      </c>
      <c r="Y247" s="18">
        <v>2.2664832843016569</v>
      </c>
      <c r="AA247" s="22">
        <f t="shared" si="44"/>
        <v>0.11285142937619205</v>
      </c>
      <c r="AB247" s="22">
        <f t="shared" si="45"/>
        <v>0.51223378940779563</v>
      </c>
      <c r="AC247" s="22">
        <f t="shared" si="46"/>
        <v>0.50493523077318669</v>
      </c>
      <c r="AD247" s="20"/>
      <c r="AE247" s="22">
        <f t="shared" si="41"/>
        <v>0.35357142857142865</v>
      </c>
      <c r="AF247" s="22">
        <f t="shared" si="42"/>
        <v>1.2756756756756755</v>
      </c>
      <c r="AG247" s="22">
        <f t="shared" si="43"/>
        <v>1.6542056074766354</v>
      </c>
      <c r="AI247" s="18">
        <v>0.15227679877544034</v>
      </c>
      <c r="AJ247" s="18">
        <f t="shared" si="38"/>
        <v>0</v>
      </c>
      <c r="AL247" s="18">
        <f t="shared" si="39"/>
        <v>1.5060337733851918</v>
      </c>
      <c r="AM247" s="22">
        <f t="shared" si="40"/>
        <v>-0.50493523077318669</v>
      </c>
      <c r="AO247" s="32">
        <v>10201</v>
      </c>
      <c r="AP247" s="34" t="s">
        <v>581</v>
      </c>
      <c r="AQ247" s="34" t="s">
        <v>775</v>
      </c>
    </row>
    <row r="248" spans="4:43" x14ac:dyDescent="0.45">
      <c r="D248" s="17" t="s">
        <v>456</v>
      </c>
      <c r="E248" s="17" t="s">
        <v>457</v>
      </c>
      <c r="G248" s="18">
        <v>11.120155071306879</v>
      </c>
      <c r="H248" s="18">
        <v>12.225817301576335</v>
      </c>
      <c r="I248" s="18">
        <v>13.632689642631352</v>
      </c>
      <c r="K248" s="18">
        <v>9.0139999999999993</v>
      </c>
      <c r="L248" s="18">
        <v>11.525639999999999</v>
      </c>
      <c r="M248" s="18">
        <v>12.834520000000001</v>
      </c>
      <c r="O248" s="18">
        <v>12.848000000000001</v>
      </c>
      <c r="P248" s="18">
        <v>16.13364</v>
      </c>
      <c r="Q248" s="18">
        <v>18.094519999999999</v>
      </c>
      <c r="S248" s="19">
        <v>2.2110293836716597</v>
      </c>
      <c r="T248" s="19">
        <v>2.4812241371585171</v>
      </c>
      <c r="U248" s="19">
        <v>2.5208439894489358</v>
      </c>
      <c r="W248" s="18">
        <v>15.059029383671659</v>
      </c>
      <c r="X248" s="18">
        <v>18.614864137158516</v>
      </c>
      <c r="Y248" s="18">
        <v>20.615363989448934</v>
      </c>
      <c r="AA248" s="22">
        <f t="shared" si="44"/>
        <v>0.35421037630385038</v>
      </c>
      <c r="AB248" s="22">
        <f t="shared" si="45"/>
        <v>0.52258648055851531</v>
      </c>
      <c r="AC248" s="22">
        <f t="shared" si="46"/>
        <v>0.51220078574823347</v>
      </c>
      <c r="AD248" s="20"/>
      <c r="AE248" s="22">
        <f t="shared" si="41"/>
        <v>0.42533836254714907</v>
      </c>
      <c r="AF248" s="22">
        <f t="shared" si="42"/>
        <v>0.39980426249648615</v>
      </c>
      <c r="AG248" s="22">
        <f t="shared" si="43"/>
        <v>0.40983223369475424</v>
      </c>
      <c r="AI248" s="18">
        <v>1.0752479897966649</v>
      </c>
      <c r="AJ248" s="18">
        <f t="shared" si="38"/>
        <v>0</v>
      </c>
      <c r="AL248" s="18">
        <f t="shared" si="39"/>
        <v>13.632689642631352</v>
      </c>
      <c r="AM248" s="22">
        <f t="shared" si="40"/>
        <v>-0.51220078574823347</v>
      </c>
      <c r="AO248" s="32">
        <v>47543</v>
      </c>
      <c r="AP248" s="34" t="s">
        <v>733</v>
      </c>
      <c r="AQ248" s="34" t="s">
        <v>35</v>
      </c>
    </row>
    <row r="249" spans="4:43" x14ac:dyDescent="0.45">
      <c r="D249" s="17" t="s">
        <v>458</v>
      </c>
      <c r="E249" s="17" t="s">
        <v>459</v>
      </c>
      <c r="G249" s="18">
        <v>5.8801621248972653</v>
      </c>
      <c r="H249" s="18">
        <v>6.1711155298749221</v>
      </c>
      <c r="I249" s="18">
        <v>7.1090674839703683</v>
      </c>
      <c r="K249" s="18">
        <v>5.0819999999999999</v>
      </c>
      <c r="L249" s="18">
        <v>5.6676799999999989</v>
      </c>
      <c r="M249" s="18">
        <v>6.0403200000000004</v>
      </c>
      <c r="O249" s="18">
        <v>5.4249999999999998</v>
      </c>
      <c r="P249" s="18">
        <v>6.098679999999999</v>
      </c>
      <c r="Q249" s="18">
        <v>6.9143200000000009</v>
      </c>
      <c r="S249" s="19">
        <v>1.1691573683579117</v>
      </c>
      <c r="T249" s="19">
        <v>1.2524251285797625</v>
      </c>
      <c r="U249" s="19">
        <v>1.3145498435989134</v>
      </c>
      <c r="W249" s="18">
        <v>6.5941573683579113</v>
      </c>
      <c r="X249" s="18">
        <v>7.3511051285797624</v>
      </c>
      <c r="Y249" s="18">
        <v>8.2288698435989129</v>
      </c>
      <c r="AA249" s="22">
        <f t="shared" si="44"/>
        <v>0.12142441454760408</v>
      </c>
      <c r="AB249" s="22">
        <f t="shared" si="45"/>
        <v>0.19121171739410892</v>
      </c>
      <c r="AC249" s="22">
        <f t="shared" si="46"/>
        <v>0.15751747499281613</v>
      </c>
      <c r="AD249" s="20"/>
      <c r="AE249" s="22">
        <f t="shared" si="41"/>
        <v>6.7493112947658404E-2</v>
      </c>
      <c r="AF249" s="22">
        <f t="shared" si="42"/>
        <v>7.6045224853908494E-2</v>
      </c>
      <c r="AG249" s="22">
        <f t="shared" si="43"/>
        <v>0.14469432083068456</v>
      </c>
      <c r="AI249" s="18">
        <v>0.71381404083650624</v>
      </c>
      <c r="AJ249" s="18">
        <f t="shared" si="38"/>
        <v>0</v>
      </c>
      <c r="AL249" s="18">
        <f t="shared" si="39"/>
        <v>7.1090674839703683</v>
      </c>
      <c r="AM249" s="22">
        <f t="shared" si="40"/>
        <v>-0.15751747499281613</v>
      </c>
      <c r="AO249" s="32">
        <v>32290</v>
      </c>
      <c r="AP249" s="34" t="s">
        <v>735</v>
      </c>
      <c r="AQ249" s="34" t="s">
        <v>744</v>
      </c>
    </row>
    <row r="250" spans="4:43" x14ac:dyDescent="0.45">
      <c r="D250" s="17" t="s">
        <v>460</v>
      </c>
      <c r="E250" s="17" t="s">
        <v>461</v>
      </c>
      <c r="G250" s="18">
        <v>6.9622441352487394</v>
      </c>
      <c r="H250" s="18">
        <v>7.1034779079531951</v>
      </c>
      <c r="I250" s="18">
        <v>7.7496032271357702</v>
      </c>
      <c r="K250" s="18">
        <v>7.62</v>
      </c>
      <c r="L250" s="18">
        <v>7.3220000000000001</v>
      </c>
      <c r="M250" s="18">
        <v>6.69</v>
      </c>
      <c r="O250" s="18">
        <v>6.2140000000000004</v>
      </c>
      <c r="P250" s="18">
        <v>8.1319999999999997</v>
      </c>
      <c r="Q250" s="18">
        <v>8.6969999999999992</v>
      </c>
      <c r="S250" s="19">
        <v>1.3843086054663738</v>
      </c>
      <c r="T250" s="19">
        <v>1.4416476549762636</v>
      </c>
      <c r="U250" s="19">
        <v>1.4329924048625649</v>
      </c>
      <c r="W250" s="18">
        <v>7.5983086054663733</v>
      </c>
      <c r="X250" s="18">
        <v>9.5736476549762628</v>
      </c>
      <c r="Y250" s="18">
        <v>10.129992404862564</v>
      </c>
      <c r="AA250" s="22">
        <f t="shared" si="44"/>
        <v>9.1359116092660439E-2</v>
      </c>
      <c r="AB250" s="22">
        <f t="shared" si="45"/>
        <v>0.34774089242361356</v>
      </c>
      <c r="AC250" s="22">
        <f t="shared" si="46"/>
        <v>0.3071627163300048</v>
      </c>
      <c r="AD250" s="20"/>
      <c r="AE250" s="22">
        <f t="shared" si="41"/>
        <v>-0.18451443569553802</v>
      </c>
      <c r="AF250" s="22">
        <f t="shared" si="42"/>
        <v>0.11062551215514881</v>
      </c>
      <c r="AG250" s="22">
        <f t="shared" si="43"/>
        <v>0.29999999999999982</v>
      </c>
      <c r="AI250" s="18">
        <v>0.74592831610135479</v>
      </c>
      <c r="AJ250" s="18">
        <f t="shared" si="38"/>
        <v>0</v>
      </c>
      <c r="AL250" s="18">
        <f t="shared" si="39"/>
        <v>7.7496032271357702</v>
      </c>
      <c r="AM250" s="22">
        <f t="shared" si="40"/>
        <v>-0.3071627163300048</v>
      </c>
      <c r="AO250" s="32">
        <v>43311</v>
      </c>
      <c r="AP250" s="34" t="s">
        <v>739</v>
      </c>
      <c r="AQ250" s="34" t="s">
        <v>756</v>
      </c>
    </row>
    <row r="251" spans="4:43" x14ac:dyDescent="0.45">
      <c r="D251" s="17" t="s">
        <v>462</v>
      </c>
      <c r="E251" s="17" t="s">
        <v>463</v>
      </c>
      <c r="G251" s="18">
        <v>4.5194016405857171</v>
      </c>
      <c r="H251" s="18">
        <v>4.4306963224778793</v>
      </c>
      <c r="I251" s="18">
        <v>4.2935461613901653</v>
      </c>
      <c r="K251" s="18">
        <v>4.5030000000000001</v>
      </c>
      <c r="L251" s="18">
        <v>4.3479999999999999</v>
      </c>
      <c r="M251" s="18">
        <v>4.2809999999999997</v>
      </c>
      <c r="O251" s="18">
        <v>5.5190000000000001</v>
      </c>
      <c r="P251" s="18">
        <v>5.5659999999999998</v>
      </c>
      <c r="Q251" s="18">
        <v>6.0330000000000004</v>
      </c>
      <c r="S251" s="19">
        <v>0.89859626595787845</v>
      </c>
      <c r="T251" s="19">
        <v>0.89920783114713621</v>
      </c>
      <c r="U251" s="19">
        <v>0.79392697391978817</v>
      </c>
      <c r="W251" s="18">
        <v>6.4175962659578785</v>
      </c>
      <c r="X251" s="18">
        <v>6.4652078311471364</v>
      </c>
      <c r="Y251" s="18">
        <v>6.8269269739197878</v>
      </c>
      <c r="AA251" s="22">
        <f t="shared" si="44"/>
        <v>0.42001016424956517</v>
      </c>
      <c r="AB251" s="22">
        <f t="shared" si="45"/>
        <v>0.45918550056065471</v>
      </c>
      <c r="AC251" s="22">
        <f t="shared" si="46"/>
        <v>0.59004392110911041</v>
      </c>
      <c r="AD251" s="20"/>
      <c r="AE251" s="22">
        <f t="shared" si="41"/>
        <v>0.22562735953808571</v>
      </c>
      <c r="AF251" s="22">
        <f t="shared" si="42"/>
        <v>0.28012879484820608</v>
      </c>
      <c r="AG251" s="22">
        <f t="shared" si="43"/>
        <v>0.40925017519271217</v>
      </c>
      <c r="AI251" s="18">
        <v>0.41985736295710763</v>
      </c>
      <c r="AJ251" s="18">
        <f t="shared" si="38"/>
        <v>0</v>
      </c>
      <c r="AL251" s="18">
        <f t="shared" si="39"/>
        <v>4.2935461613901653</v>
      </c>
      <c r="AM251" s="22">
        <f t="shared" si="40"/>
        <v>-0.59004392110911041</v>
      </c>
      <c r="AO251" s="32">
        <v>12214</v>
      </c>
      <c r="AP251" s="34" t="s">
        <v>217</v>
      </c>
      <c r="AQ251" s="34" t="s">
        <v>217</v>
      </c>
    </row>
    <row r="252" spans="4:43" x14ac:dyDescent="0.45">
      <c r="D252" s="17" t="s">
        <v>464</v>
      </c>
      <c r="E252" s="17" t="s">
        <v>465</v>
      </c>
      <c r="G252" s="18">
        <v>9.9220653433003996</v>
      </c>
      <c r="H252" s="18">
        <v>10.103957638593942</v>
      </c>
      <c r="I252" s="18">
        <v>11.962667846515972</v>
      </c>
      <c r="K252" s="18">
        <v>7.9928800000000004</v>
      </c>
      <c r="L252" s="18">
        <v>9.1112400000000004</v>
      </c>
      <c r="M252" s="18">
        <v>9.1573200000000003</v>
      </c>
      <c r="O252" s="18">
        <v>8.223279999999999</v>
      </c>
      <c r="P252" s="18">
        <v>10.154200000000001</v>
      </c>
      <c r="Q252" s="18">
        <v>10.8818</v>
      </c>
      <c r="S252" s="19">
        <v>1.9728122386848326</v>
      </c>
      <c r="T252" s="19">
        <v>2.0505936703695089</v>
      </c>
      <c r="U252" s="19">
        <v>2.2120373990149154</v>
      </c>
      <c r="W252" s="18">
        <v>10.196092238684832</v>
      </c>
      <c r="X252" s="18">
        <v>12.204793670369508</v>
      </c>
      <c r="Y252" s="18">
        <v>13.093837399014916</v>
      </c>
      <c r="AA252" s="22">
        <f t="shared" si="44"/>
        <v>2.7617928919351612E-2</v>
      </c>
      <c r="AB252" s="22">
        <f t="shared" si="45"/>
        <v>0.20792209418525601</v>
      </c>
      <c r="AC252" s="22">
        <f t="shared" si="46"/>
        <v>9.455830146018708E-2</v>
      </c>
      <c r="AD252" s="20"/>
      <c r="AE252" s="22">
        <f t="shared" si="41"/>
        <v>2.8825654832801018E-2</v>
      </c>
      <c r="AF252" s="22">
        <f t="shared" si="42"/>
        <v>0.11446960018614379</v>
      </c>
      <c r="AG252" s="22">
        <f t="shared" si="43"/>
        <v>0.18831710587813899</v>
      </c>
      <c r="AI252" s="18">
        <v>1.1724455411794221</v>
      </c>
      <c r="AJ252" s="18">
        <f t="shared" si="38"/>
        <v>0</v>
      </c>
      <c r="AL252" s="18">
        <f t="shared" si="39"/>
        <v>11.962667846515972</v>
      </c>
      <c r="AM252" s="22">
        <f t="shared" si="40"/>
        <v>-9.455830146018708E-2</v>
      </c>
      <c r="AO252" s="32">
        <v>54331</v>
      </c>
      <c r="AP252" s="34" t="s">
        <v>735</v>
      </c>
      <c r="AQ252" s="34" t="s">
        <v>767</v>
      </c>
    </row>
    <row r="253" spans="4:43" x14ac:dyDescent="0.45">
      <c r="D253" s="17" t="s">
        <v>466</v>
      </c>
      <c r="E253" s="17" t="s">
        <v>467</v>
      </c>
      <c r="G253" s="18">
        <v>18.145274828029624</v>
      </c>
      <c r="H253" s="18">
        <v>19.032198490290252</v>
      </c>
      <c r="I253" s="18">
        <v>19.958948923568016</v>
      </c>
      <c r="K253" s="18">
        <v>14.609</v>
      </c>
      <c r="L253" s="18">
        <v>16.943999999999999</v>
      </c>
      <c r="M253" s="18">
        <v>18.164999999999999</v>
      </c>
      <c r="O253" s="18">
        <v>16.216999999999999</v>
      </c>
      <c r="P253" s="18">
        <v>18.094999999999999</v>
      </c>
      <c r="Q253" s="18">
        <v>21.262</v>
      </c>
      <c r="S253" s="19">
        <v>3.6078395995656036</v>
      </c>
      <c r="T253" s="19">
        <v>3.8625761462353392</v>
      </c>
      <c r="U253" s="19">
        <v>3.6906434275711537</v>
      </c>
      <c r="W253" s="18">
        <v>19.824839599565603</v>
      </c>
      <c r="X253" s="18">
        <v>21.95757614623534</v>
      </c>
      <c r="Y253" s="18">
        <v>24.952643427571154</v>
      </c>
      <c r="AA253" s="22">
        <f t="shared" si="44"/>
        <v>9.2562101563846158E-2</v>
      </c>
      <c r="AB253" s="22">
        <f t="shared" si="45"/>
        <v>0.1537067647459405</v>
      </c>
      <c r="AC253" s="22">
        <f t="shared" si="46"/>
        <v>0.25019827061666861</v>
      </c>
      <c r="AD253" s="20"/>
      <c r="AE253" s="22">
        <f t="shared" si="41"/>
        <v>0.11006913546443964</v>
      </c>
      <c r="AF253" s="22">
        <f t="shared" si="42"/>
        <v>6.7929650613786585E-2</v>
      </c>
      <c r="AG253" s="22">
        <f t="shared" si="43"/>
        <v>0.17049270575282144</v>
      </c>
      <c r="AI253" s="18">
        <v>2.1139690147002521</v>
      </c>
      <c r="AJ253" s="18">
        <f t="shared" si="38"/>
        <v>0</v>
      </c>
      <c r="AL253" s="18">
        <f t="shared" si="39"/>
        <v>19.958948923568016</v>
      </c>
      <c r="AM253" s="22">
        <f t="shared" si="40"/>
        <v>-0.25019827061666861</v>
      </c>
      <c r="AO253" s="32">
        <v>80117</v>
      </c>
      <c r="AP253" s="34" t="s">
        <v>732</v>
      </c>
      <c r="AQ253" s="34" t="s">
        <v>755</v>
      </c>
    </row>
    <row r="254" spans="4:43" x14ac:dyDescent="0.45">
      <c r="D254" s="17" t="s">
        <v>468</v>
      </c>
      <c r="E254" s="17" t="s">
        <v>469</v>
      </c>
      <c r="G254" s="18">
        <v>4.3889966970506835</v>
      </c>
      <c r="H254" s="18">
        <v>4.6998017481109731</v>
      </c>
      <c r="I254" s="18">
        <v>5.3000135010045355</v>
      </c>
      <c r="K254" s="18">
        <v>4.1332399999999998</v>
      </c>
      <c r="L254" s="18">
        <v>4.2950799999999996</v>
      </c>
      <c r="M254" s="18">
        <v>5.53864</v>
      </c>
      <c r="O254" s="18">
        <v>5.2190399999999997</v>
      </c>
      <c r="P254" s="18">
        <v>6.4260799999999998</v>
      </c>
      <c r="Q254" s="18">
        <v>5.8539200000000005</v>
      </c>
      <c r="S254" s="19">
        <v>0.87266774606916098</v>
      </c>
      <c r="T254" s="19">
        <v>0.95382265656539733</v>
      </c>
      <c r="U254" s="19">
        <v>0.98003457338493905</v>
      </c>
      <c r="W254" s="18">
        <v>6.0917077460691607</v>
      </c>
      <c r="X254" s="18">
        <v>7.379902656565398</v>
      </c>
      <c r="Y254" s="18">
        <v>6.8339545733849389</v>
      </c>
      <c r="AA254" s="22">
        <f t="shared" si="44"/>
        <v>0.38794994996525384</v>
      </c>
      <c r="AB254" s="22">
        <f t="shared" si="45"/>
        <v>0.57025829005056616</v>
      </c>
      <c r="AC254" s="22">
        <f t="shared" si="46"/>
        <v>0.2894221065832509</v>
      </c>
      <c r="AD254" s="20"/>
      <c r="AE254" s="22">
        <f t="shared" si="41"/>
        <v>0.26269948031084572</v>
      </c>
      <c r="AF254" s="22">
        <f t="shared" si="42"/>
        <v>0.4961490822056866</v>
      </c>
      <c r="AG254" s="22">
        <f t="shared" si="43"/>
        <v>5.6923721346756682E-2</v>
      </c>
      <c r="AI254" s="18">
        <v>0.49961830619091718</v>
      </c>
      <c r="AJ254" s="18">
        <f t="shared" si="38"/>
        <v>0</v>
      </c>
      <c r="AL254" s="18">
        <f t="shared" si="39"/>
        <v>5.3000135010045355</v>
      </c>
      <c r="AM254" s="22">
        <f t="shared" si="40"/>
        <v>-0.2894221065832509</v>
      </c>
      <c r="AO254" s="32">
        <v>24198</v>
      </c>
      <c r="AP254" s="34" t="s">
        <v>733</v>
      </c>
      <c r="AQ254" s="34" t="s">
        <v>771</v>
      </c>
    </row>
    <row r="255" spans="4:43" x14ac:dyDescent="0.45">
      <c r="D255" s="17" t="s">
        <v>470</v>
      </c>
      <c r="E255" s="17" t="s">
        <v>471</v>
      </c>
      <c r="G255" s="18">
        <v>6.4544639013651537</v>
      </c>
      <c r="H255" s="18">
        <v>6.8564825681313168</v>
      </c>
      <c r="I255" s="18">
        <v>7.351537620391337</v>
      </c>
      <c r="K255" s="18">
        <v>5.8482399999999997</v>
      </c>
      <c r="L255" s="18">
        <v>6.9569600000000005</v>
      </c>
      <c r="M255" s="18">
        <v>7.2193999999999994</v>
      </c>
      <c r="O255" s="18">
        <v>7.1554800000000007</v>
      </c>
      <c r="P255" s="18">
        <v>7.4500799999999998</v>
      </c>
      <c r="Q255" s="18">
        <v>7.5509199999999996</v>
      </c>
      <c r="S255" s="19">
        <v>1.2833462528404469</v>
      </c>
      <c r="T255" s="19">
        <v>1.391520061555356</v>
      </c>
      <c r="U255" s="19">
        <v>1.3593854117839517</v>
      </c>
      <c r="W255" s="18">
        <v>8.4388262528404461</v>
      </c>
      <c r="X255" s="18">
        <v>8.841600061555356</v>
      </c>
      <c r="Y255" s="18">
        <v>8.9103054117839502</v>
      </c>
      <c r="AA255" s="22">
        <f t="shared" si="44"/>
        <v>0.30744030515928505</v>
      </c>
      <c r="AB255" s="22">
        <f t="shared" si="45"/>
        <v>0.28952418002939195</v>
      </c>
      <c r="AC255" s="22">
        <f t="shared" si="46"/>
        <v>0.21203289323705277</v>
      </c>
      <c r="AD255" s="20"/>
      <c r="AE255" s="22">
        <f t="shared" si="41"/>
        <v>0.2235270782320837</v>
      </c>
      <c r="AF255" s="22">
        <f t="shared" si="42"/>
        <v>7.0881534463328705E-2</v>
      </c>
      <c r="AG255" s="22">
        <f t="shared" si="43"/>
        <v>4.5920713632711899E-2</v>
      </c>
      <c r="AI255" s="18">
        <v>0.74892530376822686</v>
      </c>
      <c r="AJ255" s="18">
        <f t="shared" si="38"/>
        <v>0</v>
      </c>
      <c r="AL255" s="18">
        <f t="shared" si="39"/>
        <v>7.351537620391337</v>
      </c>
      <c r="AM255" s="22">
        <f t="shared" si="40"/>
        <v>-0.21203289323705277</v>
      </c>
      <c r="AO255" s="32">
        <v>37511</v>
      </c>
      <c r="AP255" s="34" t="s">
        <v>736</v>
      </c>
      <c r="AQ255" s="34" t="s">
        <v>766</v>
      </c>
    </row>
    <row r="256" spans="4:43" x14ac:dyDescent="0.45">
      <c r="D256" s="17" t="s">
        <v>472</v>
      </c>
      <c r="E256" s="17" t="s">
        <v>473</v>
      </c>
      <c r="G256" s="18">
        <v>4.4699607450165511</v>
      </c>
      <c r="H256" s="18">
        <v>4.5336234534989739</v>
      </c>
      <c r="I256" s="18">
        <v>6.0026415487871478</v>
      </c>
      <c r="K256" s="18">
        <v>3.97</v>
      </c>
      <c r="L256" s="18">
        <v>3.976</v>
      </c>
      <c r="M256" s="18">
        <v>4.42</v>
      </c>
      <c r="O256" s="18">
        <v>5.4160000000000004</v>
      </c>
      <c r="P256" s="18">
        <v>7.016</v>
      </c>
      <c r="Q256" s="18">
        <v>8.3129200000000001</v>
      </c>
      <c r="S256" s="19">
        <v>0.88876589289585772</v>
      </c>
      <c r="T256" s="19">
        <v>0.92009684621732613</v>
      </c>
      <c r="U256" s="19">
        <v>1.1099587290359412</v>
      </c>
      <c r="W256" s="18">
        <v>6.3047658928958583</v>
      </c>
      <c r="X256" s="18">
        <v>7.9360968462173256</v>
      </c>
      <c r="Y256" s="18">
        <v>9.4228787290359417</v>
      </c>
      <c r="AA256" s="22">
        <f t="shared" si="44"/>
        <v>0.41047455504500485</v>
      </c>
      <c r="AB256" s="22">
        <f t="shared" si="45"/>
        <v>0.75049757167026743</v>
      </c>
      <c r="AC256" s="22">
        <f t="shared" si="46"/>
        <v>0.56978867594382065</v>
      </c>
      <c r="AD256" s="20"/>
      <c r="AE256" s="22">
        <f t="shared" si="41"/>
        <v>0.36423173803526449</v>
      </c>
      <c r="AF256" s="22">
        <f t="shared" si="42"/>
        <v>0.76458752515090544</v>
      </c>
      <c r="AG256" s="22">
        <f t="shared" si="43"/>
        <v>0.88075113122171955</v>
      </c>
      <c r="AI256" s="18">
        <v>0.55613895321647211</v>
      </c>
      <c r="AJ256" s="18">
        <f t="shared" si="38"/>
        <v>0</v>
      </c>
      <c r="AL256" s="18">
        <f t="shared" si="39"/>
        <v>6.0026415487871478</v>
      </c>
      <c r="AM256" s="22">
        <f t="shared" si="40"/>
        <v>-0.56978867594382065</v>
      </c>
      <c r="AO256" s="32">
        <v>22678</v>
      </c>
      <c r="AP256" s="34" t="s">
        <v>740</v>
      </c>
      <c r="AQ256" s="34" t="s">
        <v>740</v>
      </c>
    </row>
    <row r="257" spans="4:43" x14ac:dyDescent="0.45">
      <c r="D257" s="17" t="s">
        <v>474</v>
      </c>
      <c r="E257" s="17" t="s">
        <v>475</v>
      </c>
      <c r="G257" s="18">
        <v>9.3153514037179264</v>
      </c>
      <c r="H257" s="18">
        <v>9.6418072771065599</v>
      </c>
      <c r="I257" s="18">
        <v>8.8102204510608644</v>
      </c>
      <c r="K257" s="18">
        <v>9.2706400000000002</v>
      </c>
      <c r="L257" s="18">
        <v>8.4575599999999991</v>
      </c>
      <c r="M257" s="18">
        <v>8.6585200000000011</v>
      </c>
      <c r="O257" s="18">
        <v>8.301639999999999</v>
      </c>
      <c r="P257" s="18">
        <v>9.9645600000000005</v>
      </c>
      <c r="Q257" s="18">
        <v>11.20852</v>
      </c>
      <c r="S257" s="19">
        <v>1.8521788177210019</v>
      </c>
      <c r="T257" s="19">
        <v>1.9568004618147583</v>
      </c>
      <c r="U257" s="19">
        <v>1.6291129521738383</v>
      </c>
      <c r="W257" s="18">
        <v>10.153818817721001</v>
      </c>
      <c r="X257" s="18">
        <v>11.921360461814761</v>
      </c>
      <c r="Y257" s="18">
        <v>12.837632952173839</v>
      </c>
      <c r="AA257" s="22">
        <f t="shared" si="44"/>
        <v>9.0009209278828425E-2</v>
      </c>
      <c r="AB257" s="22">
        <f t="shared" si="45"/>
        <v>0.23642384868247221</v>
      </c>
      <c r="AC257" s="22">
        <f t="shared" si="46"/>
        <v>0.45712959437104922</v>
      </c>
      <c r="AD257" s="20"/>
      <c r="AE257" s="22">
        <f t="shared" si="41"/>
        <v>-0.10452352804121411</v>
      </c>
      <c r="AF257" s="22">
        <f t="shared" si="42"/>
        <v>0.17818377877307423</v>
      </c>
      <c r="AG257" s="22">
        <f t="shared" si="43"/>
        <v>0.29450760638076701</v>
      </c>
      <c r="AI257" s="18">
        <v>0.5864936897792743</v>
      </c>
      <c r="AJ257" s="18">
        <f t="shared" si="38"/>
        <v>0</v>
      </c>
      <c r="AL257" s="18">
        <f t="shared" si="39"/>
        <v>8.8102204510608644</v>
      </c>
      <c r="AM257" s="22">
        <f t="shared" si="40"/>
        <v>-0.45712959437104922</v>
      </c>
      <c r="AO257" s="32">
        <v>31302</v>
      </c>
      <c r="AP257" s="34" t="s">
        <v>733</v>
      </c>
      <c r="AQ257" s="34" t="s">
        <v>35</v>
      </c>
    </row>
    <row r="258" spans="4:43" x14ac:dyDescent="0.45">
      <c r="D258" s="17" t="s">
        <v>476</v>
      </c>
      <c r="E258" s="17" t="s">
        <v>477</v>
      </c>
      <c r="G258" s="18">
        <v>0.94496005666346095</v>
      </c>
      <c r="H258" s="18">
        <v>0.81015068127299439</v>
      </c>
      <c r="I258" s="18">
        <v>0.86497439340572591</v>
      </c>
      <c r="K258" s="18">
        <v>0.01</v>
      </c>
      <c r="L258" s="18">
        <v>0.05</v>
      </c>
      <c r="M258" s="18">
        <v>0.82</v>
      </c>
      <c r="O258" s="18">
        <v>0.86103999999999992</v>
      </c>
      <c r="P258" s="18">
        <v>1.15496</v>
      </c>
      <c r="Q258" s="18">
        <v>1.399</v>
      </c>
      <c r="S258" s="19">
        <v>0.18788716868436647</v>
      </c>
      <c r="T258" s="19">
        <v>0.16441971735098557</v>
      </c>
      <c r="U258" s="19">
        <v>0.15994389645792559</v>
      </c>
      <c r="W258" s="18">
        <v>1.0489271686843664</v>
      </c>
      <c r="X258" s="18">
        <v>1.3193797173509856</v>
      </c>
      <c r="Y258" s="18">
        <v>1.5589438964579256</v>
      </c>
      <c r="AA258" s="22">
        <f t="shared" si="44"/>
        <v>0.11002275840949373</v>
      </c>
      <c r="AB258" s="22">
        <f t="shared" si="45"/>
        <v>0.62856089348445243</v>
      </c>
      <c r="AC258" s="22">
        <f t="shared" si="46"/>
        <v>0.80230063264622631</v>
      </c>
      <c r="AD258" s="20"/>
      <c r="AE258" s="22" t="str">
        <f t="shared" si="41"/>
        <v>-</v>
      </c>
      <c r="AF258" s="22" t="str">
        <f t="shared" si="42"/>
        <v>-</v>
      </c>
      <c r="AG258" s="22">
        <f t="shared" si="43"/>
        <v>0.70609756097560994</v>
      </c>
      <c r="AI258" s="18">
        <v>8.785574276818163E-2</v>
      </c>
      <c r="AJ258" s="18">
        <f t="shared" si="38"/>
        <v>0</v>
      </c>
      <c r="AL258" s="18">
        <f t="shared" si="39"/>
        <v>0.86497439340572591</v>
      </c>
      <c r="AM258" s="22">
        <f t="shared" si="40"/>
        <v>-0.80230063264622631</v>
      </c>
      <c r="AO258" s="32">
        <v>5259</v>
      </c>
      <c r="AP258" s="34" t="s">
        <v>581</v>
      </c>
      <c r="AQ258" s="34" t="s">
        <v>753</v>
      </c>
    </row>
    <row r="259" spans="4:43" x14ac:dyDescent="0.45">
      <c r="D259" s="17" t="s">
        <v>478</v>
      </c>
      <c r="E259" s="17" t="s">
        <v>479</v>
      </c>
      <c r="G259" s="18">
        <v>1.9612000725212051</v>
      </c>
      <c r="H259" s="18">
        <v>2.0714845919251688</v>
      </c>
      <c r="I259" s="18">
        <v>2.3819588928938593</v>
      </c>
      <c r="K259" s="18">
        <v>1.3486399999999998</v>
      </c>
      <c r="L259" s="18">
        <v>2.0827199999999997</v>
      </c>
      <c r="M259" s="18">
        <v>2.9395599999999997</v>
      </c>
      <c r="O259" s="18">
        <v>2.35364</v>
      </c>
      <c r="P259" s="18">
        <v>3.0287999999999999</v>
      </c>
      <c r="Q259" s="18">
        <v>3.2946800000000001</v>
      </c>
      <c r="S259" s="19">
        <v>0.38994698903005148</v>
      </c>
      <c r="T259" s="19">
        <v>0.4204068687149437</v>
      </c>
      <c r="U259" s="19">
        <v>0.44045209827772042</v>
      </c>
      <c r="W259" s="18">
        <v>2.7435869890300513</v>
      </c>
      <c r="X259" s="18">
        <v>3.4492068687149438</v>
      </c>
      <c r="Y259" s="18">
        <v>3.7351320982777203</v>
      </c>
      <c r="AA259" s="22">
        <f t="shared" si="44"/>
        <v>0.39893273892400732</v>
      </c>
      <c r="AB259" s="22">
        <f t="shared" si="45"/>
        <v>0.66508931910971436</v>
      </c>
      <c r="AC259" s="22">
        <f t="shared" si="46"/>
        <v>0.56809259362989295</v>
      </c>
      <c r="AD259" s="20"/>
      <c r="AE259" s="22">
        <f t="shared" si="41"/>
        <v>0.74519515956815774</v>
      </c>
      <c r="AF259" s="22">
        <f t="shared" si="42"/>
        <v>0.45425213182761026</v>
      </c>
      <c r="AG259" s="22">
        <f t="shared" si="43"/>
        <v>0.12080719563472096</v>
      </c>
      <c r="AI259" s="18">
        <v>0.23406328293971015</v>
      </c>
      <c r="AJ259" s="18">
        <f t="shared" si="38"/>
        <v>0</v>
      </c>
      <c r="AL259" s="18">
        <f t="shared" si="39"/>
        <v>2.3819588928938593</v>
      </c>
      <c r="AM259" s="22">
        <f t="shared" si="40"/>
        <v>-0.56809259362989295</v>
      </c>
      <c r="AO259" s="32">
        <v>13060</v>
      </c>
      <c r="AP259" s="34" t="s">
        <v>738</v>
      </c>
      <c r="AQ259" s="34" t="s">
        <v>752</v>
      </c>
    </row>
    <row r="260" spans="4:43" x14ac:dyDescent="0.45">
      <c r="D260" s="17" t="s">
        <v>480</v>
      </c>
      <c r="E260" s="17" t="s">
        <v>481</v>
      </c>
      <c r="G260" s="18">
        <v>9.4738875134544074</v>
      </c>
      <c r="H260" s="18">
        <v>9.8516381971872935</v>
      </c>
      <c r="I260" s="18">
        <v>11.398218296728357</v>
      </c>
      <c r="K260" s="18">
        <v>9.516</v>
      </c>
      <c r="L260" s="18">
        <v>9.7354399999999988</v>
      </c>
      <c r="M260" s="18">
        <v>9.566279999999999</v>
      </c>
      <c r="O260" s="18">
        <v>9.7702800000000014</v>
      </c>
      <c r="P260" s="18">
        <v>12.222760000000001</v>
      </c>
      <c r="Q260" s="18">
        <v>15.816840000000001</v>
      </c>
      <c r="S260" s="19">
        <v>1.8837006800289127</v>
      </c>
      <c r="T260" s="19">
        <v>1.9993855529202313</v>
      </c>
      <c r="U260" s="19">
        <v>2.1076640660755599</v>
      </c>
      <c r="W260" s="18">
        <v>11.653980680028914</v>
      </c>
      <c r="X260" s="18">
        <v>14.222145552920232</v>
      </c>
      <c r="Y260" s="18">
        <v>17.92450406607556</v>
      </c>
      <c r="AA260" s="22">
        <f t="shared" si="44"/>
        <v>0.23011600712784819</v>
      </c>
      <c r="AB260" s="22">
        <f t="shared" si="45"/>
        <v>0.44363254803457419</v>
      </c>
      <c r="AC260" s="22">
        <f t="shared" si="46"/>
        <v>0.57257069477432709</v>
      </c>
      <c r="AD260" s="20"/>
      <c r="AE260" s="22">
        <f t="shared" si="41"/>
        <v>2.6721311475409983E-2</v>
      </c>
      <c r="AF260" s="22">
        <f t="shared" si="42"/>
        <v>0.25549127723040793</v>
      </c>
      <c r="AG260" s="22">
        <f t="shared" si="43"/>
        <v>0.65339505011352406</v>
      </c>
      <c r="AI260" s="18">
        <v>1.1087376126740853</v>
      </c>
      <c r="AJ260" s="18">
        <f t="shared" si="38"/>
        <v>0</v>
      </c>
      <c r="AL260" s="18">
        <f t="shared" si="39"/>
        <v>11.398218296728357</v>
      </c>
      <c r="AM260" s="22">
        <f t="shared" si="40"/>
        <v>-0.57257069477432709</v>
      </c>
      <c r="AO260" s="32">
        <v>43640</v>
      </c>
      <c r="AP260" s="34" t="s">
        <v>733</v>
      </c>
      <c r="AQ260" s="34" t="s">
        <v>35</v>
      </c>
    </row>
    <row r="261" spans="4:43" x14ac:dyDescent="0.45">
      <c r="D261" s="17" t="s">
        <v>482</v>
      </c>
      <c r="E261" s="17" t="s">
        <v>483</v>
      </c>
      <c r="G261" s="18">
        <v>3.3058611182847581</v>
      </c>
      <c r="H261" s="18">
        <v>3.4744704896798688</v>
      </c>
      <c r="I261" s="18">
        <v>4.1530377156729807</v>
      </c>
      <c r="K261" s="18">
        <v>3.3159200000000002</v>
      </c>
      <c r="L261" s="18">
        <v>3.6351200000000001</v>
      </c>
      <c r="M261" s="18">
        <v>4.3160800000000004</v>
      </c>
      <c r="O261" s="18">
        <v>4.2316000000000003</v>
      </c>
      <c r="P261" s="18">
        <v>4.2022399999999998</v>
      </c>
      <c r="Q261" s="18">
        <v>4.5785200000000001</v>
      </c>
      <c r="S261" s="19">
        <v>0.6573070271048147</v>
      </c>
      <c r="T261" s="19">
        <v>0.70514222731981469</v>
      </c>
      <c r="U261" s="19">
        <v>0.76794531658451504</v>
      </c>
      <c r="W261" s="18">
        <v>4.888907027104815</v>
      </c>
      <c r="X261" s="18">
        <v>4.9073822273198147</v>
      </c>
      <c r="Y261" s="18">
        <v>5.3464653165845153</v>
      </c>
      <c r="AA261" s="22">
        <f t="shared" si="44"/>
        <v>0.47886037924104269</v>
      </c>
      <c r="AB261" s="22">
        <f t="shared" si="45"/>
        <v>0.41241154354198345</v>
      </c>
      <c r="AC261" s="22">
        <f t="shared" si="46"/>
        <v>0.28736257231849988</v>
      </c>
      <c r="AD261" s="20"/>
      <c r="AE261" s="22">
        <f t="shared" si="41"/>
        <v>0.27614658978503703</v>
      </c>
      <c r="AF261" s="22">
        <f t="shared" si="42"/>
        <v>0.15601135588371212</v>
      </c>
      <c r="AG261" s="22">
        <f t="shared" si="43"/>
        <v>6.0805175066263775E-2</v>
      </c>
      <c r="AI261" s="18">
        <v>0.40812346965286661</v>
      </c>
      <c r="AJ261" s="18">
        <f t="shared" si="38"/>
        <v>0</v>
      </c>
      <c r="AL261" s="18">
        <f t="shared" si="39"/>
        <v>4.1530377156729807</v>
      </c>
      <c r="AM261" s="22">
        <f t="shared" si="40"/>
        <v>-0.28736257231849988</v>
      </c>
      <c r="AO261" s="32">
        <v>20004</v>
      </c>
      <c r="AP261" s="34" t="s">
        <v>581</v>
      </c>
      <c r="AQ261" s="34" t="s">
        <v>753</v>
      </c>
    </row>
    <row r="262" spans="4:43" x14ac:dyDescent="0.45">
      <c r="D262" s="17" t="s">
        <v>484</v>
      </c>
      <c r="E262" s="17" t="s">
        <v>485</v>
      </c>
      <c r="G262" s="18">
        <v>6.4566186273881385</v>
      </c>
      <c r="H262" s="18">
        <v>6.955183547314113</v>
      </c>
      <c r="I262" s="18">
        <v>8.6953624396402986</v>
      </c>
      <c r="K262" s="18">
        <v>5.9009999999999998</v>
      </c>
      <c r="L262" s="18">
        <v>6.6829999999999998</v>
      </c>
      <c r="M262" s="18">
        <v>8.5139999999999993</v>
      </c>
      <c r="O262" s="18">
        <v>7.1769999999999996</v>
      </c>
      <c r="P262" s="18">
        <v>8.2759999999999998</v>
      </c>
      <c r="Q262" s="18">
        <v>9.7469999999999999</v>
      </c>
      <c r="S262" s="19">
        <v>1.2837746787499804</v>
      </c>
      <c r="T262" s="19">
        <v>1.4115513810057094</v>
      </c>
      <c r="U262" s="19">
        <v>1.6078743605738244</v>
      </c>
      <c r="W262" s="18">
        <v>8.4607746787499796</v>
      </c>
      <c r="X262" s="18">
        <v>9.6875513810057097</v>
      </c>
      <c r="Y262" s="18">
        <v>11.354874360573824</v>
      </c>
      <c r="AA262" s="22">
        <f t="shared" si="44"/>
        <v>0.31040334996099522</v>
      </c>
      <c r="AB262" s="22">
        <f t="shared" si="45"/>
        <v>0.39285344737548394</v>
      </c>
      <c r="AC262" s="22">
        <f t="shared" si="46"/>
        <v>0.30585406179383379</v>
      </c>
      <c r="AD262" s="20"/>
      <c r="AE262" s="22">
        <f t="shared" si="41"/>
        <v>0.21623453651923399</v>
      </c>
      <c r="AF262" s="22">
        <f t="shared" si="42"/>
        <v>0.23836600329193477</v>
      </c>
      <c r="AG262" s="22">
        <f t="shared" si="43"/>
        <v>0.14482029598308677</v>
      </c>
      <c r="AI262" s="18">
        <v>0.85961945641753645</v>
      </c>
      <c r="AJ262" s="18">
        <f t="shared" si="38"/>
        <v>0</v>
      </c>
      <c r="AL262" s="18">
        <f t="shared" si="39"/>
        <v>8.6953624396402986</v>
      </c>
      <c r="AM262" s="22">
        <f t="shared" si="40"/>
        <v>-0.30585406179383379</v>
      </c>
      <c r="AO262" s="32">
        <v>46241</v>
      </c>
      <c r="AP262" s="34" t="s">
        <v>735</v>
      </c>
      <c r="AQ262" s="34" t="s">
        <v>745</v>
      </c>
    </row>
    <row r="263" spans="4:43" x14ac:dyDescent="0.45">
      <c r="D263" s="17" t="s">
        <v>486</v>
      </c>
      <c r="E263" s="17" t="s">
        <v>487</v>
      </c>
      <c r="G263" s="18">
        <v>7.8677467786404334</v>
      </c>
      <c r="H263" s="18">
        <v>8.3336218931176127</v>
      </c>
      <c r="I263" s="18">
        <v>10.20447926737967</v>
      </c>
      <c r="K263" s="18">
        <v>6.5819999999999999</v>
      </c>
      <c r="L263" s="18">
        <v>7.42</v>
      </c>
      <c r="M263" s="18">
        <v>9.6270000000000007</v>
      </c>
      <c r="O263" s="18">
        <v>7.9580000000000002</v>
      </c>
      <c r="P263" s="18">
        <v>9.4570000000000007</v>
      </c>
      <c r="Q263" s="18">
        <v>11.166</v>
      </c>
      <c r="S263" s="19">
        <v>1.5643504249098232</v>
      </c>
      <c r="T263" s="19">
        <v>1.6913048249535036</v>
      </c>
      <c r="U263" s="19">
        <v>1.8869277377362157</v>
      </c>
      <c r="W263" s="18">
        <v>9.5223504249098223</v>
      </c>
      <c r="X263" s="18">
        <v>11.148304824953504</v>
      </c>
      <c r="Y263" s="18">
        <v>13.052927737736216</v>
      </c>
      <c r="AA263" s="22">
        <f t="shared" si="44"/>
        <v>0.21030209700715718</v>
      </c>
      <c r="AB263" s="22">
        <f t="shared" si="45"/>
        <v>0.33775025648336882</v>
      </c>
      <c r="AC263" s="22">
        <f t="shared" si="46"/>
        <v>0.27913707262477266</v>
      </c>
      <c r="AD263" s="20"/>
      <c r="AE263" s="22">
        <f t="shared" si="41"/>
        <v>0.209054998480705</v>
      </c>
      <c r="AF263" s="22">
        <f t="shared" si="42"/>
        <v>0.27452830188679256</v>
      </c>
      <c r="AG263" s="22">
        <f t="shared" si="43"/>
        <v>0.15986288563415391</v>
      </c>
      <c r="AI263" s="18">
        <v>0.99102164930804082</v>
      </c>
      <c r="AJ263" s="18">
        <f t="shared" si="38"/>
        <v>0</v>
      </c>
      <c r="AL263" s="18">
        <f t="shared" si="39"/>
        <v>10.20447926737967</v>
      </c>
      <c r="AM263" s="22">
        <f t="shared" si="40"/>
        <v>-0.27913707262477266</v>
      </c>
      <c r="AO263" s="32">
        <v>38300</v>
      </c>
      <c r="AP263" s="34" t="s">
        <v>736</v>
      </c>
      <c r="AQ263" s="34" t="s">
        <v>747</v>
      </c>
    </row>
    <row r="264" spans="4:43" x14ac:dyDescent="0.45">
      <c r="D264" s="17" t="s">
        <v>488</v>
      </c>
      <c r="E264" s="17" t="s">
        <v>489</v>
      </c>
      <c r="G264" s="18">
        <v>9.0363724476014387</v>
      </c>
      <c r="H264" s="18">
        <v>9.6524620139968906</v>
      </c>
      <c r="I264" s="18">
        <v>12.218453920572744</v>
      </c>
      <c r="K264" s="18">
        <v>9.07</v>
      </c>
      <c r="L264" s="18">
        <v>9.9306799999999988</v>
      </c>
      <c r="M264" s="18">
        <v>10.946719999999999</v>
      </c>
      <c r="O264" s="18">
        <v>9.9522399999999998</v>
      </c>
      <c r="P264" s="18">
        <v>13.140840000000001</v>
      </c>
      <c r="Q264" s="18">
        <v>17.005560000000003</v>
      </c>
      <c r="S264" s="19">
        <v>1.7967092073204065</v>
      </c>
      <c r="T264" s="19">
        <v>1.9589628358872018</v>
      </c>
      <c r="U264" s="19">
        <v>2.259335240033344</v>
      </c>
      <c r="W264" s="18">
        <v>11.748949207320406</v>
      </c>
      <c r="X264" s="18">
        <v>15.099802835887202</v>
      </c>
      <c r="Y264" s="18">
        <v>19.264895240033344</v>
      </c>
      <c r="AA264" s="22">
        <f t="shared" si="44"/>
        <v>0.30018425816866118</v>
      </c>
      <c r="AB264" s="22">
        <f t="shared" si="45"/>
        <v>0.56434729439921172</v>
      </c>
      <c r="AC264" s="22">
        <f t="shared" si="46"/>
        <v>0.57670482413459856</v>
      </c>
      <c r="AD264" s="20"/>
      <c r="AE264" s="22">
        <f t="shared" si="41"/>
        <v>9.727012127894151E-2</v>
      </c>
      <c r="AF264" s="22">
        <f t="shared" si="42"/>
        <v>0.32325681625024694</v>
      </c>
      <c r="AG264" s="22">
        <f t="shared" si="43"/>
        <v>0.55348451408275756</v>
      </c>
      <c r="AI264" s="18">
        <v>1.2410019618420738</v>
      </c>
      <c r="AJ264" s="18">
        <f t="shared" si="38"/>
        <v>0</v>
      </c>
      <c r="AL264" s="18">
        <f t="shared" si="39"/>
        <v>12.218453920572744</v>
      </c>
      <c r="AM264" s="22">
        <f t="shared" si="40"/>
        <v>-0.57670482413459856</v>
      </c>
      <c r="AO264" s="32">
        <v>53467</v>
      </c>
      <c r="AP264" s="34" t="s">
        <v>735</v>
      </c>
      <c r="AQ264" s="34" t="s">
        <v>767</v>
      </c>
    </row>
    <row r="265" spans="4:43" x14ac:dyDescent="0.45">
      <c r="D265" s="17" t="s">
        <v>490</v>
      </c>
      <c r="E265" s="17" t="s">
        <v>491</v>
      </c>
      <c r="G265" s="18">
        <v>3.6205255256725519</v>
      </c>
      <c r="H265" s="18">
        <v>4.0079134383508626</v>
      </c>
      <c r="I265" s="18">
        <v>4.39522224836377</v>
      </c>
      <c r="K265" s="18">
        <v>3.7589999999999999</v>
      </c>
      <c r="L265" s="18">
        <v>3.7589999999999999</v>
      </c>
      <c r="M265" s="18">
        <v>4.202</v>
      </c>
      <c r="O265" s="18">
        <v>4.2750000000000004</v>
      </c>
      <c r="P265" s="18">
        <v>4.2370000000000001</v>
      </c>
      <c r="Q265" s="18">
        <v>5.2489999999999997</v>
      </c>
      <c r="S265" s="19">
        <v>0.71987200450564481</v>
      </c>
      <c r="T265" s="19">
        <v>0.81340423446340449</v>
      </c>
      <c r="U265" s="19">
        <v>0.81272807329467467</v>
      </c>
      <c r="W265" s="18">
        <v>4.9948720045056456</v>
      </c>
      <c r="X265" s="18">
        <v>5.0504042344634046</v>
      </c>
      <c r="Y265" s="18">
        <v>6.0617280732946748</v>
      </c>
      <c r="AA265" s="22">
        <f t="shared" si="44"/>
        <v>0.3795986160262726</v>
      </c>
      <c r="AB265" s="22">
        <f t="shared" si="45"/>
        <v>0.26010811165160697</v>
      </c>
      <c r="AC265" s="22">
        <f t="shared" si="46"/>
        <v>0.37916303903660453</v>
      </c>
      <c r="AD265" s="20"/>
      <c r="AE265" s="22">
        <f t="shared" si="41"/>
        <v>0.13727055067837204</v>
      </c>
      <c r="AF265" s="22">
        <f t="shared" si="42"/>
        <v>0.12716147911678644</v>
      </c>
      <c r="AG265" s="22">
        <f t="shared" si="43"/>
        <v>0.24916706330318888</v>
      </c>
      <c r="AI265" s="18">
        <v>0.39398165379984595</v>
      </c>
      <c r="AJ265" s="18">
        <f t="shared" si="38"/>
        <v>0</v>
      </c>
      <c r="AL265" s="18">
        <f t="shared" si="39"/>
        <v>4.39522224836377</v>
      </c>
      <c r="AM265" s="22">
        <f t="shared" si="40"/>
        <v>-0.37916303903660453</v>
      </c>
      <c r="AO265" s="32">
        <v>20615</v>
      </c>
      <c r="AP265" s="34" t="s">
        <v>739</v>
      </c>
      <c r="AQ265" s="34" t="s">
        <v>770</v>
      </c>
    </row>
    <row r="266" spans="4:43" x14ac:dyDescent="0.45">
      <c r="D266" s="17" t="s">
        <v>492</v>
      </c>
      <c r="E266" s="17" t="s">
        <v>493</v>
      </c>
      <c r="G266" s="18">
        <v>13.615488334103929</v>
      </c>
      <c r="H266" s="18">
        <v>14.459055243541469</v>
      </c>
      <c r="I266" s="18">
        <v>16.842804971590617</v>
      </c>
      <c r="K266" s="18">
        <v>10.670959999999999</v>
      </c>
      <c r="L266" s="18">
        <v>12.170999999999999</v>
      </c>
      <c r="M266" s="18">
        <v>16.486159999999998</v>
      </c>
      <c r="O266" s="18">
        <v>15.59328</v>
      </c>
      <c r="P266" s="18">
        <v>16.284759999999999</v>
      </c>
      <c r="Q266" s="18">
        <v>17.183400000000002</v>
      </c>
      <c r="S266" s="19">
        <v>2.7071785048591535</v>
      </c>
      <c r="T266" s="19">
        <v>2.9344587757055569</v>
      </c>
      <c r="U266" s="19">
        <v>3.1144319126375777</v>
      </c>
      <c r="W266" s="18">
        <v>18.300458504859154</v>
      </c>
      <c r="X266" s="18">
        <v>19.219218775705553</v>
      </c>
      <c r="Y266" s="18">
        <v>20.29783191263758</v>
      </c>
      <c r="AA266" s="22">
        <f t="shared" si="44"/>
        <v>0.34409123314515</v>
      </c>
      <c r="AB266" s="22">
        <f t="shared" si="45"/>
        <v>0.3292167746776084</v>
      </c>
      <c r="AC266" s="22">
        <f t="shared" si="46"/>
        <v>0.20513370230639641</v>
      </c>
      <c r="AD266" s="20"/>
      <c r="AE266" s="22">
        <f t="shared" si="41"/>
        <v>0.46128183406179024</v>
      </c>
      <c r="AF266" s="22">
        <f t="shared" si="42"/>
        <v>0.33799687782433646</v>
      </c>
      <c r="AG266" s="22">
        <f t="shared" si="43"/>
        <v>4.2292444086433977E-2</v>
      </c>
      <c r="AI266" s="18">
        <v>1.5719904708966654</v>
      </c>
      <c r="AJ266" s="18">
        <f t="shared" si="38"/>
        <v>0</v>
      </c>
      <c r="AL266" s="18">
        <f t="shared" si="39"/>
        <v>16.842804971590617</v>
      </c>
      <c r="AM266" s="22">
        <f t="shared" si="40"/>
        <v>-0.20513370230639641</v>
      </c>
      <c r="AO266" s="32">
        <v>58209</v>
      </c>
      <c r="AP266" s="34" t="s">
        <v>739</v>
      </c>
      <c r="AQ266" s="34" t="s">
        <v>770</v>
      </c>
    </row>
    <row r="267" spans="4:43" x14ac:dyDescent="0.45">
      <c r="D267" s="17" t="s">
        <v>494</v>
      </c>
      <c r="E267" s="17" t="s">
        <v>495</v>
      </c>
      <c r="G267" s="18">
        <v>5.0639008822276619</v>
      </c>
      <c r="H267" s="18">
        <v>5.2986192983771296</v>
      </c>
      <c r="I267" s="18">
        <v>5.9891107008874318</v>
      </c>
      <c r="K267" s="18">
        <v>4.8784799999999997</v>
      </c>
      <c r="L267" s="18">
        <v>5.23292</v>
      </c>
      <c r="M267" s="18">
        <v>6.6348400000000005</v>
      </c>
      <c r="O267" s="18">
        <v>6.1773199999999999</v>
      </c>
      <c r="P267" s="18">
        <v>6.2747199999999994</v>
      </c>
      <c r="Q267" s="18">
        <v>8.0086399999999998</v>
      </c>
      <c r="S267" s="19">
        <v>1.0068594884522917</v>
      </c>
      <c r="T267" s="19">
        <v>1.0753524097773115</v>
      </c>
      <c r="U267" s="19">
        <v>1.1074567167775908</v>
      </c>
      <c r="W267" s="18">
        <v>7.1841794884522914</v>
      </c>
      <c r="X267" s="18">
        <v>7.3500724097773107</v>
      </c>
      <c r="Y267" s="18">
        <v>9.1160967167775908</v>
      </c>
      <c r="AA267" s="22">
        <f t="shared" si="44"/>
        <v>0.41870460254583364</v>
      </c>
      <c r="AB267" s="22">
        <f t="shared" si="45"/>
        <v>0.38716748569358506</v>
      </c>
      <c r="AC267" s="22">
        <f t="shared" si="46"/>
        <v>0.52211190810462405</v>
      </c>
      <c r="AD267" s="20"/>
      <c r="AE267" s="22">
        <f t="shared" si="41"/>
        <v>0.26623866450205808</v>
      </c>
      <c r="AF267" s="22">
        <f t="shared" si="42"/>
        <v>0.19908578766730609</v>
      </c>
      <c r="AG267" s="22">
        <f t="shared" si="43"/>
        <v>0.20705849726594749</v>
      </c>
      <c r="AI267" s="18">
        <v>0.57909869303021821</v>
      </c>
      <c r="AJ267" s="18">
        <f t="shared" si="38"/>
        <v>0</v>
      </c>
      <c r="AL267" s="18">
        <f t="shared" si="39"/>
        <v>5.9891107008874318</v>
      </c>
      <c r="AM267" s="22">
        <f t="shared" si="40"/>
        <v>-0.52211190810462405</v>
      </c>
      <c r="AO267" s="32">
        <v>44059</v>
      </c>
      <c r="AP267" s="34" t="s">
        <v>581</v>
      </c>
      <c r="AQ267" s="34" t="s">
        <v>775</v>
      </c>
    </row>
    <row r="268" spans="4:43" x14ac:dyDescent="0.45">
      <c r="D268" s="17" t="s">
        <v>496</v>
      </c>
      <c r="E268" s="17" t="s">
        <v>497</v>
      </c>
      <c r="G268" s="18">
        <v>18.272076797735927</v>
      </c>
      <c r="H268" s="18">
        <v>17.062117597094449</v>
      </c>
      <c r="I268" s="18">
        <v>18.215403529189079</v>
      </c>
      <c r="K268" s="18">
        <v>18.835000000000001</v>
      </c>
      <c r="L268" s="18">
        <v>17.72</v>
      </c>
      <c r="M268" s="18">
        <v>17.984999999999999</v>
      </c>
      <c r="O268" s="18">
        <v>19.353999999999999</v>
      </c>
      <c r="P268" s="18">
        <v>15.257</v>
      </c>
      <c r="Q268" s="18">
        <v>18.550999999999998</v>
      </c>
      <c r="S268" s="19">
        <v>3.6330517372678459</v>
      </c>
      <c r="T268" s="19">
        <v>3.4627491126903536</v>
      </c>
      <c r="U268" s="19">
        <v>3.3682414626641641</v>
      </c>
      <c r="W268" s="18">
        <v>22.987051737267844</v>
      </c>
      <c r="X268" s="18">
        <v>18.719749112690355</v>
      </c>
      <c r="Y268" s="18">
        <v>21.919241462664161</v>
      </c>
      <c r="AA268" s="22">
        <f t="shared" si="44"/>
        <v>0.25804264023869167</v>
      </c>
      <c r="AB268" s="22">
        <f t="shared" si="45"/>
        <v>9.7152742393370212E-2</v>
      </c>
      <c r="AC268" s="22">
        <f t="shared" si="46"/>
        <v>0.20333548622954781</v>
      </c>
      <c r="AD268" s="20"/>
      <c r="AE268" s="22">
        <f t="shared" si="41"/>
        <v>2.7555083620918415E-2</v>
      </c>
      <c r="AF268" s="22">
        <f t="shared" si="42"/>
        <v>-0.13899548532731373</v>
      </c>
      <c r="AG268" s="22">
        <f t="shared" si="43"/>
        <v>3.1470670002780039E-2</v>
      </c>
      <c r="AI268" s="18">
        <v>1.8200204051822362</v>
      </c>
      <c r="AJ268" s="18">
        <f t="shared" si="38"/>
        <v>0</v>
      </c>
      <c r="AL268" s="18">
        <f t="shared" si="39"/>
        <v>18.215403529189079</v>
      </c>
      <c r="AM268" s="22">
        <f t="shared" si="40"/>
        <v>-0.20333548622954781</v>
      </c>
      <c r="AO268" s="32">
        <v>77032</v>
      </c>
      <c r="AP268" s="34" t="s">
        <v>738</v>
      </c>
      <c r="AQ268" s="34" t="s">
        <v>758</v>
      </c>
    </row>
    <row r="269" spans="4:43" x14ac:dyDescent="0.45">
      <c r="D269" s="17" t="s">
        <v>498</v>
      </c>
      <c r="E269" s="17" t="s">
        <v>499</v>
      </c>
      <c r="G269" s="18">
        <v>157.81464363617272</v>
      </c>
      <c r="H269" s="18">
        <v>172.57885580635013</v>
      </c>
      <c r="I269" s="18">
        <v>201.35662533470054</v>
      </c>
      <c r="K269" s="18">
        <v>124.99</v>
      </c>
      <c r="L269" s="18">
        <v>130.87799999999999</v>
      </c>
      <c r="M269" s="18">
        <v>141.37220000000002</v>
      </c>
      <c r="O269" s="18">
        <v>130.024</v>
      </c>
      <c r="P269" s="18">
        <v>141.54300000000001</v>
      </c>
      <c r="Q269" s="18">
        <v>163.69379999999998</v>
      </c>
      <c r="S269" s="19">
        <v>31.378412622463713</v>
      </c>
      <c r="T269" s="19">
        <v>35.024801371332813</v>
      </c>
      <c r="U269" s="19">
        <v>37.233198438215709</v>
      </c>
      <c r="W269" s="18">
        <v>161.40241262246371</v>
      </c>
      <c r="X269" s="18">
        <v>176.56780137133282</v>
      </c>
      <c r="Y269" s="18">
        <v>200.92699843821569</v>
      </c>
      <c r="AA269" s="22">
        <f t="shared" si="44"/>
        <v>2.2734068928117156E-2</v>
      </c>
      <c r="AB269" s="22">
        <f t="shared" si="45"/>
        <v>2.311375600646386E-2</v>
      </c>
      <c r="AC269" s="22">
        <f t="shared" si="46"/>
        <v>-2.1336615856106561E-3</v>
      </c>
      <c r="AD269" s="20"/>
      <c r="AE269" s="22">
        <f t="shared" si="41"/>
        <v>4.0275222017761472E-2</v>
      </c>
      <c r="AF269" s="22">
        <f t="shared" si="42"/>
        <v>8.1488103424563502E-2</v>
      </c>
      <c r="AG269" s="22">
        <f t="shared" si="43"/>
        <v>0.15789242863872782</v>
      </c>
      <c r="AI269" s="18">
        <v>19.230719354164194</v>
      </c>
      <c r="AJ269" s="18">
        <f t="shared" si="38"/>
        <v>0</v>
      </c>
      <c r="AL269" s="18">
        <f t="shared" si="39"/>
        <v>201.35662533470054</v>
      </c>
      <c r="AM269" s="22">
        <f t="shared" si="40"/>
        <v>2.1336615856106561E-3</v>
      </c>
      <c r="AO269" s="32">
        <v>644618</v>
      </c>
      <c r="AP269" s="34" t="s">
        <v>735</v>
      </c>
      <c r="AQ269" s="34" t="s">
        <v>745</v>
      </c>
    </row>
    <row r="270" spans="4:43" x14ac:dyDescent="0.45">
      <c r="D270" s="17" t="s">
        <v>500</v>
      </c>
      <c r="E270" s="17" t="s">
        <v>501</v>
      </c>
      <c r="G270" s="18">
        <v>6.8202327179402764E-2</v>
      </c>
      <c r="H270" s="18">
        <v>7.9529258781721401E-2</v>
      </c>
      <c r="I270" s="18">
        <v>0.12280309103831184</v>
      </c>
      <c r="K270" s="18">
        <v>0.13300000000000001</v>
      </c>
      <c r="L270" s="18">
        <v>0.14899999999999999</v>
      </c>
      <c r="M270" s="18">
        <v>0.107</v>
      </c>
      <c r="O270" s="18">
        <v>0.109</v>
      </c>
      <c r="P270" s="18">
        <v>0.245</v>
      </c>
      <c r="Q270" s="18">
        <v>0.245</v>
      </c>
      <c r="S270" s="19">
        <v>1.3560723610549935E-2</v>
      </c>
      <c r="T270" s="19">
        <v>1.6140427394910468E-2</v>
      </c>
      <c r="U270" s="19">
        <v>2.270772987904145E-2</v>
      </c>
      <c r="W270" s="18">
        <v>0.12256072361054993</v>
      </c>
      <c r="X270" s="18">
        <v>0.2611404273949105</v>
      </c>
      <c r="Y270" s="18">
        <v>0.26770772987904146</v>
      </c>
      <c r="AA270" s="22">
        <f t="shared" si="44"/>
        <v>0.79701673944585727</v>
      </c>
      <c r="AB270" s="22">
        <f t="shared" si="45"/>
        <v>2.2835767791027077</v>
      </c>
      <c r="AC270" s="22">
        <f t="shared" si="46"/>
        <v>1.1799755007430766</v>
      </c>
      <c r="AD270" s="20"/>
      <c r="AE270" s="22">
        <f t="shared" si="41"/>
        <v>-0.18045112781954892</v>
      </c>
      <c r="AF270" s="22">
        <f t="shared" si="42"/>
        <v>0.64429530201342289</v>
      </c>
      <c r="AG270" s="22">
        <f t="shared" si="43"/>
        <v>1.2897196261682244</v>
      </c>
      <c r="AI270" s="18">
        <v>8.6325542407856351E-3</v>
      </c>
      <c r="AJ270" s="18">
        <f t="shared" si="38"/>
        <v>0</v>
      </c>
      <c r="AL270" s="18">
        <f t="shared" si="39"/>
        <v>0.12280309103831184</v>
      </c>
      <c r="AM270" s="22">
        <f t="shared" si="40"/>
        <v>-1.1799755007430766</v>
      </c>
      <c r="AO270" s="32">
        <v>1654</v>
      </c>
      <c r="AP270" s="34" t="s">
        <v>733</v>
      </c>
      <c r="AQ270" s="34" t="s">
        <v>35</v>
      </c>
    </row>
    <row r="271" spans="4:43" x14ac:dyDescent="0.45">
      <c r="D271" s="17" t="s">
        <v>502</v>
      </c>
      <c r="E271" s="17" t="s">
        <v>503</v>
      </c>
      <c r="G271" s="18">
        <v>3.7001398454728793</v>
      </c>
      <c r="H271" s="18">
        <v>3.8641074921406133</v>
      </c>
      <c r="I271" s="18">
        <v>4.0961796970017073</v>
      </c>
      <c r="K271" s="18">
        <v>3.9346399999999999</v>
      </c>
      <c r="L271" s="18">
        <v>3.1179600000000001</v>
      </c>
      <c r="M271" s="18">
        <v>3.6575600000000001</v>
      </c>
      <c r="O271" s="18">
        <v>3.3449599999999999</v>
      </c>
      <c r="P271" s="18">
        <v>3.27996</v>
      </c>
      <c r="Q271" s="18">
        <v>4.1805600000000007</v>
      </c>
      <c r="S271" s="19">
        <v>0.73570178379476303</v>
      </c>
      <c r="T271" s="19">
        <v>0.78421888218779134</v>
      </c>
      <c r="U271" s="19">
        <v>0.7574316029757755</v>
      </c>
      <c r="W271" s="18">
        <v>4.0806617837947634</v>
      </c>
      <c r="X271" s="18">
        <v>4.0641788821877913</v>
      </c>
      <c r="Y271" s="18">
        <v>4.9379916029757762</v>
      </c>
      <c r="AA271" s="22">
        <f t="shared" si="44"/>
        <v>0.10283988017032725</v>
      </c>
      <c r="AB271" s="22">
        <f t="shared" si="45"/>
        <v>5.1776869679249979E-2</v>
      </c>
      <c r="AC271" s="22">
        <f t="shared" si="46"/>
        <v>0.20551146879377691</v>
      </c>
      <c r="AD271" s="20"/>
      <c r="AE271" s="22">
        <f t="shared" si="41"/>
        <v>-0.14986885712542952</v>
      </c>
      <c r="AF271" s="22">
        <f t="shared" si="42"/>
        <v>5.1957048839625881E-2</v>
      </c>
      <c r="AG271" s="22">
        <f t="shared" si="43"/>
        <v>0.14299150253174261</v>
      </c>
      <c r="AI271" s="18">
        <v>0.42110760983491674</v>
      </c>
      <c r="AJ271" s="18">
        <f t="shared" si="38"/>
        <v>0</v>
      </c>
      <c r="AL271" s="18">
        <f t="shared" si="39"/>
        <v>4.0961796970017073</v>
      </c>
      <c r="AM271" s="22">
        <f t="shared" si="40"/>
        <v>-0.20551146879377691</v>
      </c>
      <c r="AO271" s="32">
        <v>22572</v>
      </c>
      <c r="AP271" s="34" t="s">
        <v>738</v>
      </c>
      <c r="AQ271" s="34" t="s">
        <v>758</v>
      </c>
    </row>
    <row r="272" spans="4:43" x14ac:dyDescent="0.45">
      <c r="D272" s="17" t="s">
        <v>504</v>
      </c>
      <c r="E272" s="17" t="s">
        <v>505</v>
      </c>
      <c r="G272" s="18">
        <v>7.9189879365177083</v>
      </c>
      <c r="H272" s="18">
        <v>8.5390638219382691</v>
      </c>
      <c r="I272" s="18">
        <v>9.2684810526015369</v>
      </c>
      <c r="K272" s="18">
        <v>8.5847599999999993</v>
      </c>
      <c r="L272" s="18">
        <v>7.87</v>
      </c>
      <c r="M272" s="18">
        <v>11.971</v>
      </c>
      <c r="O272" s="18">
        <v>8.6812000000000005</v>
      </c>
      <c r="P272" s="18">
        <v>9.3940000000000001</v>
      </c>
      <c r="Q272" s="18">
        <v>13.685279999999999</v>
      </c>
      <c r="S272" s="19">
        <v>1.5745387455756341</v>
      </c>
      <c r="T272" s="19">
        <v>1.7329991722515357</v>
      </c>
      <c r="U272" s="19">
        <v>1.7138507048314335</v>
      </c>
      <c r="W272" s="18">
        <v>10.255738745575634</v>
      </c>
      <c r="X272" s="18">
        <v>11.126999172251535</v>
      </c>
      <c r="Y272" s="18">
        <v>15.399130704831432</v>
      </c>
      <c r="AA272" s="22">
        <f t="shared" si="44"/>
        <v>0.29508200136057883</v>
      </c>
      <c r="AB272" s="22">
        <f t="shared" si="45"/>
        <v>0.30307014964151358</v>
      </c>
      <c r="AC272" s="22">
        <f t="shared" si="46"/>
        <v>0.66145138749667132</v>
      </c>
      <c r="AD272" s="20"/>
      <c r="AE272" s="22">
        <f t="shared" si="41"/>
        <v>1.1233860934959299E-2</v>
      </c>
      <c r="AF272" s="22">
        <f t="shared" si="42"/>
        <v>0.19364675984752225</v>
      </c>
      <c r="AG272" s="22">
        <f t="shared" si="43"/>
        <v>0.14320273995489088</v>
      </c>
      <c r="AI272" s="18">
        <v>0.91257911905944888</v>
      </c>
      <c r="AJ272" s="18">
        <f t="shared" si="38"/>
        <v>0</v>
      </c>
      <c r="AL272" s="18">
        <f t="shared" si="39"/>
        <v>9.2684810526015369</v>
      </c>
      <c r="AM272" s="22">
        <f t="shared" si="40"/>
        <v>-0.66145138749667132</v>
      </c>
      <c r="AO272" s="32">
        <v>46553</v>
      </c>
      <c r="AP272" s="34" t="s">
        <v>732</v>
      </c>
      <c r="AQ272" s="34" t="s">
        <v>772</v>
      </c>
    </row>
    <row r="273" spans="4:43" x14ac:dyDescent="0.45">
      <c r="D273" s="17" t="s">
        <v>506</v>
      </c>
      <c r="E273" s="17" t="s">
        <v>507</v>
      </c>
      <c r="G273" s="18">
        <v>1.7487056293666214</v>
      </c>
      <c r="H273" s="18">
        <v>1.957974400570845</v>
      </c>
      <c r="I273" s="18">
        <v>1.996502482036643</v>
      </c>
      <c r="K273" s="18">
        <v>1.93388</v>
      </c>
      <c r="L273" s="18">
        <v>1.8832000000000002</v>
      </c>
      <c r="M273" s="18">
        <v>1.7502800000000001</v>
      </c>
      <c r="O273" s="18">
        <v>1.8671599999999999</v>
      </c>
      <c r="P273" s="18">
        <v>1.7901199999999999</v>
      </c>
      <c r="Q273" s="18">
        <v>2.0042800000000001</v>
      </c>
      <c r="S273" s="19">
        <v>0.34769654785643611</v>
      </c>
      <c r="T273" s="19">
        <v>0.39737002629742152</v>
      </c>
      <c r="U273" s="19">
        <v>0.36917669320538565</v>
      </c>
      <c r="W273" s="18">
        <v>2.2148565478564359</v>
      </c>
      <c r="X273" s="18">
        <v>2.1874900262974215</v>
      </c>
      <c r="Y273" s="18">
        <v>2.373456693205386</v>
      </c>
      <c r="AA273" s="22">
        <f t="shared" si="44"/>
        <v>0.26656911870218752</v>
      </c>
      <c r="AB273" s="22">
        <f t="shared" si="45"/>
        <v>0.11722095327684645</v>
      </c>
      <c r="AC273" s="22">
        <f t="shared" si="46"/>
        <v>0.18880728401810445</v>
      </c>
      <c r="AD273" s="20"/>
      <c r="AE273" s="22">
        <f t="shared" si="41"/>
        <v>-3.4500589488489518E-2</v>
      </c>
      <c r="AF273" s="22">
        <f t="shared" si="42"/>
        <v>-4.9426508071368024E-2</v>
      </c>
      <c r="AG273" s="22">
        <f t="shared" si="43"/>
        <v>0.14511963800077701</v>
      </c>
      <c r="AI273" s="18">
        <v>0.21656242376942342</v>
      </c>
      <c r="AJ273" s="18">
        <f t="shared" si="38"/>
        <v>0</v>
      </c>
      <c r="AL273" s="18">
        <f t="shared" si="39"/>
        <v>1.996502482036643</v>
      </c>
      <c r="AM273" s="22">
        <f t="shared" si="40"/>
        <v>-0.18880728401810445</v>
      </c>
      <c r="AO273" s="32">
        <v>9873</v>
      </c>
      <c r="AP273" s="34" t="s">
        <v>733</v>
      </c>
      <c r="AQ273" s="34" t="s">
        <v>753</v>
      </c>
    </row>
    <row r="274" spans="4:43" x14ac:dyDescent="0.45">
      <c r="D274" s="17" t="s">
        <v>508</v>
      </c>
      <c r="E274" s="17" t="s">
        <v>509</v>
      </c>
      <c r="G274" s="18">
        <v>16.415330563553148</v>
      </c>
      <c r="H274" s="18">
        <v>17.275250151110768</v>
      </c>
      <c r="I274" s="18">
        <v>19.28353146767444</v>
      </c>
      <c r="K274" s="18">
        <v>14.0124</v>
      </c>
      <c r="L274" s="18">
        <v>14.391360000000001</v>
      </c>
      <c r="M274" s="18">
        <v>15.644959999999999</v>
      </c>
      <c r="O274" s="18">
        <v>15.4674</v>
      </c>
      <c r="P274" s="18">
        <v>17.16236</v>
      </c>
      <c r="Q274" s="18">
        <v>18.990959999999998</v>
      </c>
      <c r="S274" s="19">
        <v>3.2638733889916867</v>
      </c>
      <c r="T274" s="19">
        <v>3.5060042689220228</v>
      </c>
      <c r="U274" s="19">
        <v>3.5657508290677828</v>
      </c>
      <c r="W274" s="18">
        <v>18.731273388991685</v>
      </c>
      <c r="X274" s="18">
        <v>20.668364268922023</v>
      </c>
      <c r="Y274" s="18">
        <v>22.556710829067782</v>
      </c>
      <c r="AA274" s="22">
        <f t="shared" si="44"/>
        <v>0.14108414183145418</v>
      </c>
      <c r="AB274" s="22">
        <f t="shared" si="45"/>
        <v>0.1964147603149517</v>
      </c>
      <c r="AC274" s="22">
        <f t="shared" si="46"/>
        <v>0.16973962299801107</v>
      </c>
      <c r="AD274" s="20"/>
      <c r="AE274" s="22">
        <f t="shared" si="41"/>
        <v>0.10383660186691789</v>
      </c>
      <c r="AF274" s="22">
        <f t="shared" si="42"/>
        <v>0.19254608320547878</v>
      </c>
      <c r="AG274" s="22">
        <f t="shared" si="43"/>
        <v>0.21387079289432498</v>
      </c>
      <c r="AI274" s="18">
        <v>1.9427626909623443</v>
      </c>
      <c r="AJ274" s="18">
        <f t="shared" si="38"/>
        <v>0</v>
      </c>
      <c r="AL274" s="18">
        <f t="shared" si="39"/>
        <v>19.28353146767444</v>
      </c>
      <c r="AM274" s="22">
        <f t="shared" si="40"/>
        <v>-0.16973962299801107</v>
      </c>
      <c r="AO274" s="32">
        <v>77999</v>
      </c>
      <c r="AP274" s="34" t="s">
        <v>735</v>
      </c>
      <c r="AQ274" s="34" t="s">
        <v>745</v>
      </c>
    </row>
    <row r="275" spans="4:43" x14ac:dyDescent="0.45">
      <c r="D275" s="17" t="s">
        <v>510</v>
      </c>
      <c r="E275" s="17" t="s">
        <v>511</v>
      </c>
      <c r="G275" s="18">
        <v>0.1478215038315123</v>
      </c>
      <c r="H275" s="18">
        <v>0.15004701737439749</v>
      </c>
      <c r="I275" s="18">
        <v>0.12145671994673003</v>
      </c>
      <c r="K275" s="18">
        <v>8.131999999999999E-2</v>
      </c>
      <c r="L275" s="18">
        <v>8.3319999999999991E-2</v>
      </c>
      <c r="M275" s="18">
        <v>0.10352000000000001</v>
      </c>
      <c r="O275" s="18">
        <v>8.3000000000000004E-2</v>
      </c>
      <c r="P275" s="18">
        <v>0.114</v>
      </c>
      <c r="Q275" s="18">
        <v>0.17052</v>
      </c>
      <c r="S275" s="19">
        <v>2.9391468591417353E-2</v>
      </c>
      <c r="T275" s="19">
        <v>3.0451974868788187E-2</v>
      </c>
      <c r="U275" s="19">
        <v>2.2458770094673713E-2</v>
      </c>
      <c r="W275" s="18">
        <v>0.11239146859141735</v>
      </c>
      <c r="X275" s="18">
        <v>0.14445197486878819</v>
      </c>
      <c r="Y275" s="18">
        <v>0.19297877009467373</v>
      </c>
      <c r="AA275" s="22">
        <f t="shared" si="44"/>
        <v>-0.23968119875494082</v>
      </c>
      <c r="AB275" s="22">
        <f t="shared" si="45"/>
        <v>-3.7288595291758063E-2</v>
      </c>
      <c r="AC275" s="22">
        <f t="shared" si="46"/>
        <v>0.58886861245151945</v>
      </c>
      <c r="AD275" s="20"/>
      <c r="AE275" s="22">
        <f t="shared" si="41"/>
        <v>2.0659124446630778E-2</v>
      </c>
      <c r="AF275" s="22">
        <f t="shared" si="42"/>
        <v>0.36821891502640441</v>
      </c>
      <c r="AG275" s="22">
        <f t="shared" si="43"/>
        <v>0.6472179289026273</v>
      </c>
      <c r="AI275" s="18">
        <v>1.315146672984E-2</v>
      </c>
      <c r="AJ275" s="18">
        <f t="shared" si="38"/>
        <v>0</v>
      </c>
      <c r="AL275" s="18">
        <f t="shared" si="39"/>
        <v>0.12145671994673003</v>
      </c>
      <c r="AM275" s="22">
        <f t="shared" si="40"/>
        <v>-0.58886861245151945</v>
      </c>
      <c r="AO275" s="32">
        <v>936</v>
      </c>
      <c r="AP275" s="34" t="s">
        <v>734</v>
      </c>
      <c r="AQ275" s="34" t="s">
        <v>743</v>
      </c>
    </row>
    <row r="276" spans="4:43" x14ac:dyDescent="0.45">
      <c r="D276" s="17" t="s">
        <v>512</v>
      </c>
      <c r="E276" s="17" t="s">
        <v>513</v>
      </c>
      <c r="G276" s="18">
        <v>5.189954624073815</v>
      </c>
      <c r="H276" s="18">
        <v>5.5744939160705016</v>
      </c>
      <c r="I276" s="18">
        <v>6.3300062455189225</v>
      </c>
      <c r="K276" s="18">
        <v>5.0598000000000001</v>
      </c>
      <c r="L276" s="18">
        <v>5.9791999999999996</v>
      </c>
      <c r="M276" s="18">
        <v>6.7508800000000004</v>
      </c>
      <c r="O276" s="18">
        <v>6.3135200000000005</v>
      </c>
      <c r="P276" s="18">
        <v>7.7453599999999998</v>
      </c>
      <c r="Q276" s="18">
        <v>8.9581599999999995</v>
      </c>
      <c r="S276" s="19">
        <v>1.0319228554068365</v>
      </c>
      <c r="T276" s="19">
        <v>1.1313410396877157</v>
      </c>
      <c r="U276" s="19">
        <v>1.1704922957602535</v>
      </c>
      <c r="W276" s="18">
        <v>7.3454428554068372</v>
      </c>
      <c r="X276" s="18">
        <v>8.8767010396877151</v>
      </c>
      <c r="Y276" s="18">
        <v>10.128652295760254</v>
      </c>
      <c r="AA276" s="22">
        <f t="shared" si="44"/>
        <v>0.41531928262623002</v>
      </c>
      <c r="AB276" s="22">
        <f t="shared" si="45"/>
        <v>0.59237792225360641</v>
      </c>
      <c r="AC276" s="22">
        <f t="shared" si="46"/>
        <v>0.60010146955706922</v>
      </c>
      <c r="AD276" s="20"/>
      <c r="AE276" s="22">
        <f t="shared" si="41"/>
        <v>0.24778054468556077</v>
      </c>
      <c r="AF276" s="22">
        <f t="shared" si="42"/>
        <v>0.29538399785924541</v>
      </c>
      <c r="AG276" s="22">
        <f t="shared" si="43"/>
        <v>0.32696181831109411</v>
      </c>
      <c r="AI276" s="18">
        <v>0.56074366317033142</v>
      </c>
      <c r="AJ276" s="18">
        <f t="shared" ref="AJ276:AJ339" si="47">$AJ$18*AI276/$AI$18</f>
        <v>0</v>
      </c>
      <c r="AL276" s="18">
        <f t="shared" ref="AL276:AL340" si="48">I276+AJ276</f>
        <v>6.3300062455189225</v>
      </c>
      <c r="AM276" s="22">
        <f t="shared" ref="AM276:AM339" si="49">(AL276-Y276)/AL276</f>
        <v>-0.60010146955706922</v>
      </c>
      <c r="AO276" s="32">
        <v>33779</v>
      </c>
      <c r="AP276" s="34" t="s">
        <v>740</v>
      </c>
      <c r="AQ276" s="34" t="s">
        <v>740</v>
      </c>
    </row>
    <row r="277" spans="4:43" x14ac:dyDescent="0.45">
      <c r="D277" s="17" t="s">
        <v>514</v>
      </c>
      <c r="E277" s="17" t="s">
        <v>515</v>
      </c>
      <c r="G277" s="18">
        <v>2.777014191325673</v>
      </c>
      <c r="H277" s="18">
        <v>2.804859700184442</v>
      </c>
      <c r="I277" s="18">
        <v>3.2244194050897867</v>
      </c>
      <c r="K277" s="18">
        <v>2.7818400000000003</v>
      </c>
      <c r="L277" s="18">
        <v>2.8570799999999998</v>
      </c>
      <c r="M277" s="18">
        <v>3.2246799999999998</v>
      </c>
      <c r="O277" s="18">
        <v>3.8626399999999999</v>
      </c>
      <c r="P277" s="18">
        <v>3.5607199999999999</v>
      </c>
      <c r="Q277" s="18">
        <v>3.3469600000000002</v>
      </c>
      <c r="S277" s="19">
        <v>0.55215596693766733</v>
      </c>
      <c r="T277" s="19">
        <v>0.56924501796239979</v>
      </c>
      <c r="U277" s="19">
        <v>0.59623291440339743</v>
      </c>
      <c r="W277" s="18">
        <v>4.4147959669376666</v>
      </c>
      <c r="X277" s="18">
        <v>4.1299650179623999</v>
      </c>
      <c r="Y277" s="18">
        <v>3.9431929144033977</v>
      </c>
      <c r="AA277" s="22">
        <f t="shared" si="44"/>
        <v>0.58976355998748431</v>
      </c>
      <c r="AB277" s="22">
        <f t="shared" si="45"/>
        <v>0.4724319429206465</v>
      </c>
      <c r="AC277" s="22">
        <f t="shared" si="46"/>
        <v>0.22291563813907642</v>
      </c>
      <c r="AD277" s="20"/>
      <c r="AE277" s="22">
        <f t="shared" ref="AE277:AE340" si="50">IFERROR(IF((O277-K277)/K277&gt;3,"-",(O277-K277)/K277),"-")</f>
        <v>0.38851982860265127</v>
      </c>
      <c r="AF277" s="22">
        <f t="shared" ref="AF277:AF340" si="51">IFERROR(IF((P277-L277)/L277&gt;3,"-",(P277-L277)/L277),"-")</f>
        <v>0.24627941814719928</v>
      </c>
      <c r="AG277" s="22">
        <f t="shared" ref="AG277:AG340" si="52">IFERROR(IF((Q277-M277)/M277&gt;3,"-",(Q277-M277)/M277),"-")</f>
        <v>3.7920041678554277E-2</v>
      </c>
      <c r="AI277" s="18">
        <v>0.24215199492085646</v>
      </c>
      <c r="AJ277" s="18">
        <f t="shared" si="47"/>
        <v>0</v>
      </c>
      <c r="AL277" s="18">
        <f t="shared" si="48"/>
        <v>3.2244194050897867</v>
      </c>
      <c r="AM277" s="22">
        <f t="shared" si="49"/>
        <v>-0.22291563813907642</v>
      </c>
      <c r="AO277" s="32">
        <v>10516</v>
      </c>
      <c r="AP277" s="34" t="s">
        <v>739</v>
      </c>
      <c r="AQ277" s="34" t="s">
        <v>754</v>
      </c>
    </row>
    <row r="278" spans="4:43" x14ac:dyDescent="0.45">
      <c r="D278" s="17" t="s">
        <v>516</v>
      </c>
      <c r="E278" s="17" t="s">
        <v>517</v>
      </c>
      <c r="G278" s="18">
        <v>1.929128671686922</v>
      </c>
      <c r="H278" s="18">
        <v>1.9331673489709496</v>
      </c>
      <c r="I278" s="18">
        <v>2.1558786877538596</v>
      </c>
      <c r="K278" s="18">
        <v>2.3794</v>
      </c>
      <c r="L278" s="18">
        <v>2.2561999999999998</v>
      </c>
      <c r="M278" s="18">
        <v>2.2301599999999997</v>
      </c>
      <c r="O278" s="18">
        <v>2.3340799999999997</v>
      </c>
      <c r="P278" s="18">
        <v>2.7001200000000001</v>
      </c>
      <c r="Q278" s="18">
        <v>2.3518000000000003</v>
      </c>
      <c r="S278" s="19">
        <v>0.38357020658723451</v>
      </c>
      <c r="T278" s="19">
        <v>0.39233544630304673</v>
      </c>
      <c r="U278" s="19">
        <v>0.39864722035558608</v>
      </c>
      <c r="W278" s="18">
        <v>2.7176502065872348</v>
      </c>
      <c r="X278" s="18">
        <v>3.0924554463030467</v>
      </c>
      <c r="Y278" s="18">
        <v>2.7504472203555861</v>
      </c>
      <c r="AA278" s="22">
        <f t="shared" si="44"/>
        <v>0.40874491498319393</v>
      </c>
      <c r="AB278" s="22">
        <f t="shared" si="45"/>
        <v>0.59968325967702774</v>
      </c>
      <c r="AC278" s="22">
        <f t="shared" si="46"/>
        <v>0.27578941986814121</v>
      </c>
      <c r="AD278" s="20"/>
      <c r="AE278" s="22">
        <f t="shared" si="50"/>
        <v>-1.9046818525678848E-2</v>
      </c>
      <c r="AF278" s="22">
        <f t="shared" si="51"/>
        <v>0.19675560677244941</v>
      </c>
      <c r="AG278" s="22">
        <f t="shared" si="52"/>
        <v>5.4543171790365108E-2</v>
      </c>
      <c r="AI278" s="18">
        <v>0.21962152753250852</v>
      </c>
      <c r="AJ278" s="18">
        <f t="shared" si="47"/>
        <v>0</v>
      </c>
      <c r="AL278" s="18">
        <f t="shared" si="48"/>
        <v>2.1558786877538596</v>
      </c>
      <c r="AM278" s="22">
        <f t="shared" si="49"/>
        <v>-0.27578941986814121</v>
      </c>
      <c r="AO278" s="32">
        <v>11606</v>
      </c>
      <c r="AP278" s="34" t="s">
        <v>738</v>
      </c>
      <c r="AQ278" s="34" t="s">
        <v>759</v>
      </c>
    </row>
    <row r="279" spans="4:43" x14ac:dyDescent="0.45">
      <c r="D279" s="17" t="s">
        <v>518</v>
      </c>
      <c r="E279" s="17" t="s">
        <v>519</v>
      </c>
      <c r="G279" s="18">
        <v>5.1846324593716338</v>
      </c>
      <c r="H279" s="18">
        <v>4.6452274222164949</v>
      </c>
      <c r="I279" s="18">
        <v>5.0539422432907948</v>
      </c>
      <c r="K279" s="18">
        <v>5.5430000000000001</v>
      </c>
      <c r="L279" s="18">
        <v>5.2560000000000002</v>
      </c>
      <c r="M279" s="18">
        <v>5.452</v>
      </c>
      <c r="O279" s="18">
        <v>5.6130000000000004</v>
      </c>
      <c r="P279" s="18">
        <v>5.7839999999999998</v>
      </c>
      <c r="Q279" s="18">
        <v>6.12</v>
      </c>
      <c r="S279" s="19">
        <v>1.0308646451151808</v>
      </c>
      <c r="T279" s="19">
        <v>0.94274682160579326</v>
      </c>
      <c r="U279" s="19">
        <v>0.93453311569429853</v>
      </c>
      <c r="W279" s="18">
        <v>6.6438646451151806</v>
      </c>
      <c r="X279" s="18">
        <v>6.7267468216057935</v>
      </c>
      <c r="Y279" s="18">
        <v>7.0545331156942988</v>
      </c>
      <c r="AA279" s="22">
        <f t="shared" si="44"/>
        <v>0.28145335222477902</v>
      </c>
      <c r="AB279" s="22">
        <f t="shared" si="45"/>
        <v>0.44809849124590129</v>
      </c>
      <c r="AC279" s="22">
        <f t="shared" si="46"/>
        <v>0.39584759304666112</v>
      </c>
      <c r="AD279" s="20"/>
      <c r="AE279" s="22">
        <f t="shared" si="50"/>
        <v>1.2628540501533517E-2</v>
      </c>
      <c r="AF279" s="22">
        <f t="shared" si="51"/>
        <v>0.10045662100456612</v>
      </c>
      <c r="AG279" s="22">
        <f t="shared" si="52"/>
        <v>0.12252384446074838</v>
      </c>
      <c r="AI279" s="18">
        <v>0.4952892878081977</v>
      </c>
      <c r="AJ279" s="18">
        <f t="shared" si="47"/>
        <v>0</v>
      </c>
      <c r="AL279" s="18">
        <f t="shared" si="48"/>
        <v>5.0539422432907948</v>
      </c>
      <c r="AM279" s="22">
        <f t="shared" si="49"/>
        <v>-0.39584759304666112</v>
      </c>
      <c r="AO279" s="32">
        <v>28991</v>
      </c>
      <c r="AP279" s="34" t="s">
        <v>738</v>
      </c>
      <c r="AQ279" s="34" t="s">
        <v>759</v>
      </c>
    </row>
    <row r="280" spans="4:43" x14ac:dyDescent="0.45">
      <c r="D280" s="17" t="s">
        <v>520</v>
      </c>
      <c r="E280" s="17" t="s">
        <v>521</v>
      </c>
      <c r="G280" s="18">
        <v>21.749427929960021</v>
      </c>
      <c r="H280" s="18">
        <v>21.693961640272288</v>
      </c>
      <c r="I280" s="18">
        <v>23.639415932000123</v>
      </c>
      <c r="K280" s="18">
        <v>21.187999999999999</v>
      </c>
      <c r="L280" s="18">
        <v>24.404439999999997</v>
      </c>
      <c r="M280" s="18">
        <v>26.213720000000002</v>
      </c>
      <c r="O280" s="18">
        <v>25.850999999999999</v>
      </c>
      <c r="P280" s="18">
        <v>25.533439999999999</v>
      </c>
      <c r="Q280" s="18">
        <v>29.666880000000003</v>
      </c>
      <c r="S280" s="19">
        <v>4.3244562618800924</v>
      </c>
      <c r="T280" s="19">
        <v>4.4027797835237008</v>
      </c>
      <c r="U280" s="19">
        <v>4.3712048853452625</v>
      </c>
      <c r="W280" s="18">
        <v>30.175456261880093</v>
      </c>
      <c r="X280" s="18">
        <v>29.936219783523697</v>
      </c>
      <c r="Y280" s="18">
        <v>34.038084885345263</v>
      </c>
      <c r="AA280" s="22">
        <f t="shared" ref="AA280:AA343" si="53">(W280-G280)/G280</f>
        <v>0.38741379125255737</v>
      </c>
      <c r="AB280" s="22">
        <f t="shared" ref="AB280:AB343" si="54">(X280-H280)/H280</f>
        <v>0.37993328650266561</v>
      </c>
      <c r="AC280" s="22">
        <f t="shared" ref="AC280:AC343" si="55">(Y280-I280)/I280</f>
        <v>0.43988688143807758</v>
      </c>
      <c r="AD280" s="20"/>
      <c r="AE280" s="22">
        <f t="shared" si="50"/>
        <v>0.22007740230319051</v>
      </c>
      <c r="AF280" s="22">
        <f t="shared" si="51"/>
        <v>4.6262073622668723E-2</v>
      </c>
      <c r="AG280" s="22">
        <f t="shared" si="52"/>
        <v>0.13173101719252361</v>
      </c>
      <c r="AI280" s="18">
        <v>2.4721091076719222</v>
      </c>
      <c r="AJ280" s="18">
        <f t="shared" si="47"/>
        <v>0</v>
      </c>
      <c r="AL280" s="18">
        <f t="shared" si="48"/>
        <v>23.639415932000123</v>
      </c>
      <c r="AM280" s="22">
        <f t="shared" si="49"/>
        <v>-0.43988688143807758</v>
      </c>
      <c r="AO280" s="32">
        <v>92661</v>
      </c>
      <c r="AP280" s="34" t="s">
        <v>739</v>
      </c>
      <c r="AQ280" s="34" t="s">
        <v>754</v>
      </c>
    </row>
    <row r="281" spans="4:43" x14ac:dyDescent="0.45">
      <c r="D281" s="17" t="s">
        <v>522</v>
      </c>
      <c r="E281" s="17" t="s">
        <v>523</v>
      </c>
      <c r="G281" s="18">
        <v>5.7164032622332099</v>
      </c>
      <c r="H281" s="18">
        <v>6.1132993492055663</v>
      </c>
      <c r="I281" s="18">
        <v>7.6818657265314858</v>
      </c>
      <c r="K281" s="18">
        <v>4.242</v>
      </c>
      <c r="L281" s="18">
        <v>4.3570000000000002</v>
      </c>
      <c r="M281" s="18">
        <v>4.8490000000000002</v>
      </c>
      <c r="O281" s="18">
        <v>2.4809999999999999</v>
      </c>
      <c r="P281" s="18">
        <v>5.2670000000000003</v>
      </c>
      <c r="Q281" s="18">
        <v>6.5350000000000001</v>
      </c>
      <c r="S281" s="19">
        <v>1.1365970618815091</v>
      </c>
      <c r="T281" s="19">
        <v>1.240691360647812</v>
      </c>
      <c r="U281" s="19">
        <v>1.4204669476171636</v>
      </c>
      <c r="W281" s="18">
        <v>3.6175970618815092</v>
      </c>
      <c r="X281" s="18">
        <v>6.5076913606478124</v>
      </c>
      <c r="Y281" s="18">
        <v>7.9554669476171638</v>
      </c>
      <c r="AA281" s="22">
        <f t="shared" si="53"/>
        <v>-0.3671550280957202</v>
      </c>
      <c r="AB281" s="22">
        <f t="shared" si="54"/>
        <v>6.4513773809145802E-2</v>
      </c>
      <c r="AC281" s="22">
        <f t="shared" si="55"/>
        <v>3.5616506565679627E-2</v>
      </c>
      <c r="AD281" s="20"/>
      <c r="AE281" s="22">
        <f t="shared" si="50"/>
        <v>-0.41513437057991515</v>
      </c>
      <c r="AF281" s="22">
        <f t="shared" si="51"/>
        <v>0.20885930686252011</v>
      </c>
      <c r="AG281" s="22">
        <f t="shared" si="52"/>
        <v>0.34770055681583828</v>
      </c>
      <c r="AI281" s="18">
        <v>0.74785242511480687</v>
      </c>
      <c r="AJ281" s="18">
        <f t="shared" si="47"/>
        <v>0</v>
      </c>
      <c r="AL281" s="18">
        <f t="shared" si="48"/>
        <v>7.6818657265314858</v>
      </c>
      <c r="AM281" s="22">
        <f t="shared" si="49"/>
        <v>-3.5616506565679627E-2</v>
      </c>
      <c r="AO281" s="32">
        <v>25026</v>
      </c>
      <c r="AP281" s="34" t="s">
        <v>735</v>
      </c>
      <c r="AQ281" s="34" t="s">
        <v>744</v>
      </c>
    </row>
    <row r="282" spans="4:43" x14ac:dyDescent="0.45">
      <c r="D282" s="17" t="s">
        <v>524</v>
      </c>
      <c r="E282" s="17" t="s">
        <v>525</v>
      </c>
      <c r="G282" s="18">
        <v>3.4509907477401485</v>
      </c>
      <c r="H282" s="18">
        <v>3.3869228442202104</v>
      </c>
      <c r="I282" s="18">
        <v>3.8188239077488291</v>
      </c>
      <c r="K282" s="18">
        <v>3.3303600000000002</v>
      </c>
      <c r="L282" s="18">
        <v>3.1659600000000001</v>
      </c>
      <c r="M282" s="18">
        <v>5.5559599999999998</v>
      </c>
      <c r="O282" s="18">
        <v>5.3026</v>
      </c>
      <c r="P282" s="18">
        <v>5.6581599999999996</v>
      </c>
      <c r="Q282" s="18">
        <v>5.8587600000000002</v>
      </c>
      <c r="S282" s="19">
        <v>0.68616326814728212</v>
      </c>
      <c r="T282" s="19">
        <v>0.68737447194546486</v>
      </c>
      <c r="U282" s="19">
        <v>0.70614526897968877</v>
      </c>
      <c r="W282" s="18">
        <v>5.9887632681472827</v>
      </c>
      <c r="X282" s="18">
        <v>6.3455344719454638</v>
      </c>
      <c r="Y282" s="18">
        <v>6.5649052689796887</v>
      </c>
      <c r="AA282" s="22">
        <f t="shared" si="53"/>
        <v>0.73537505774797363</v>
      </c>
      <c r="AB282" s="22">
        <f t="shared" si="54"/>
        <v>0.87353971844210421</v>
      </c>
      <c r="AC282" s="22">
        <f t="shared" si="55"/>
        <v>0.71909085822437313</v>
      </c>
      <c r="AD282" s="20"/>
      <c r="AE282" s="22">
        <f t="shared" si="50"/>
        <v>0.59220024261641369</v>
      </c>
      <c r="AF282" s="22">
        <f t="shared" si="51"/>
        <v>0.78718619312941396</v>
      </c>
      <c r="AG282" s="22">
        <f t="shared" si="52"/>
        <v>5.4500032397641528E-2</v>
      </c>
      <c r="AI282" s="18">
        <v>0.33856771458848772</v>
      </c>
      <c r="AJ282" s="18">
        <f t="shared" si="47"/>
        <v>0</v>
      </c>
      <c r="AL282" s="18">
        <f t="shared" si="48"/>
        <v>3.8188239077488291</v>
      </c>
      <c r="AM282" s="22">
        <f t="shared" si="49"/>
        <v>-0.71909085822437313</v>
      </c>
      <c r="AO282" s="32">
        <v>23386</v>
      </c>
      <c r="AP282" s="34" t="s">
        <v>740</v>
      </c>
      <c r="AQ282" s="34" t="s">
        <v>740</v>
      </c>
    </row>
    <row r="283" spans="4:43" x14ac:dyDescent="0.45">
      <c r="D283" s="17" t="s">
        <v>526</v>
      </c>
      <c r="E283" s="17" t="s">
        <v>527</v>
      </c>
      <c r="G283" s="18">
        <v>17.135469821855278</v>
      </c>
      <c r="H283" s="18">
        <v>18.02519152579876</v>
      </c>
      <c r="I283" s="18">
        <v>22.036421209938069</v>
      </c>
      <c r="K283" s="18">
        <v>19.635000000000002</v>
      </c>
      <c r="L283" s="18">
        <v>18.727</v>
      </c>
      <c r="M283" s="18">
        <v>21.574999999999999</v>
      </c>
      <c r="O283" s="18">
        <v>20.257999999999999</v>
      </c>
      <c r="P283" s="18">
        <v>25.277999999999999</v>
      </c>
      <c r="Q283" s="18">
        <v>25.492000000000001</v>
      </c>
      <c r="S283" s="19">
        <v>3.4070592573749408</v>
      </c>
      <c r="T283" s="19">
        <v>3.6582045345099736</v>
      </c>
      <c r="U283" s="19">
        <v>4.0747923859664148</v>
      </c>
      <c r="W283" s="18">
        <v>23.665059257374942</v>
      </c>
      <c r="X283" s="18">
        <v>28.936204534509972</v>
      </c>
      <c r="Y283" s="18">
        <v>29.566792385966416</v>
      </c>
      <c r="AA283" s="22">
        <f t="shared" si="53"/>
        <v>0.38105692481168851</v>
      </c>
      <c r="AB283" s="22">
        <f t="shared" si="54"/>
        <v>0.60532022603447511</v>
      </c>
      <c r="AC283" s="22">
        <f t="shared" si="55"/>
        <v>0.34172387177970037</v>
      </c>
      <c r="AD283" s="20"/>
      <c r="AE283" s="22">
        <f t="shared" si="50"/>
        <v>3.1729055258466893E-2</v>
      </c>
      <c r="AF283" s="22">
        <f t="shared" si="51"/>
        <v>0.34981577401612635</v>
      </c>
      <c r="AG283" s="22">
        <f t="shared" si="52"/>
        <v>0.18155272305909625</v>
      </c>
      <c r="AI283" s="18">
        <v>1.736389914834751</v>
      </c>
      <c r="AJ283" s="18">
        <f t="shared" si="47"/>
        <v>0</v>
      </c>
      <c r="AL283" s="18">
        <f t="shared" si="48"/>
        <v>22.036421209938069</v>
      </c>
      <c r="AM283" s="22">
        <f t="shared" si="49"/>
        <v>-0.34172387177970037</v>
      </c>
      <c r="AO283" s="32">
        <v>55938</v>
      </c>
      <c r="AP283" s="34" t="s">
        <v>734</v>
      </c>
      <c r="AQ283" s="34" t="s">
        <v>743</v>
      </c>
    </row>
    <row r="284" spans="4:43" x14ac:dyDescent="0.45">
      <c r="D284" s="17" t="s">
        <v>528</v>
      </c>
      <c r="E284" s="17" t="s">
        <v>529</v>
      </c>
      <c r="G284" s="18">
        <v>8.0862038656499173</v>
      </c>
      <c r="H284" s="18">
        <v>8.2806016945664194</v>
      </c>
      <c r="I284" s="18">
        <v>9.0416791136598054</v>
      </c>
      <c r="K284" s="18">
        <v>7.4370000000000003</v>
      </c>
      <c r="L284" s="18">
        <v>2.609</v>
      </c>
      <c r="M284" s="18">
        <v>3.0009999999999999</v>
      </c>
      <c r="O284" s="18">
        <v>2.133</v>
      </c>
      <c r="P284" s="18">
        <v>2.71</v>
      </c>
      <c r="Q284" s="18">
        <v>11.478</v>
      </c>
      <c r="S284" s="19">
        <v>1.6077864233605645</v>
      </c>
      <c r="T284" s="19">
        <v>1.6805443994410763</v>
      </c>
      <c r="U284" s="19">
        <v>1.6719123698759646</v>
      </c>
      <c r="W284" s="18">
        <v>3.7407864233605648</v>
      </c>
      <c r="X284" s="18">
        <v>4.390544399441076</v>
      </c>
      <c r="Y284" s="18">
        <v>13.149912369875965</v>
      </c>
      <c r="AA284" s="22">
        <f t="shared" si="53"/>
        <v>-0.53738658021579522</v>
      </c>
      <c r="AB284" s="22">
        <f t="shared" si="54"/>
        <v>-0.46977954484611045</v>
      </c>
      <c r="AC284" s="22">
        <f t="shared" si="55"/>
        <v>0.45436618625511782</v>
      </c>
      <c r="AD284" s="20"/>
      <c r="AE284" s="22">
        <f t="shared" si="50"/>
        <v>-0.71319080274304159</v>
      </c>
      <c r="AF284" s="22">
        <f t="shared" si="51"/>
        <v>3.8712150249137593E-2</v>
      </c>
      <c r="AG284" s="22">
        <f t="shared" si="52"/>
        <v>2.8247250916361213</v>
      </c>
      <c r="AI284" s="18">
        <v>0.89468087542073726</v>
      </c>
      <c r="AJ284" s="18">
        <f t="shared" si="47"/>
        <v>0</v>
      </c>
      <c r="AL284" s="18">
        <f t="shared" si="48"/>
        <v>9.0416791136598054</v>
      </c>
      <c r="AM284" s="22">
        <f t="shared" si="49"/>
        <v>-0.45436618625511782</v>
      </c>
      <c r="AO284" s="32">
        <v>46194</v>
      </c>
      <c r="AP284" s="34" t="s">
        <v>581</v>
      </c>
      <c r="AQ284" s="34" t="s">
        <v>750</v>
      </c>
    </row>
    <row r="285" spans="4:43" x14ac:dyDescent="0.45">
      <c r="D285" s="17" t="s">
        <v>530</v>
      </c>
      <c r="E285" s="17" t="s">
        <v>531</v>
      </c>
      <c r="G285" s="18">
        <v>2.906310663855507</v>
      </c>
      <c r="H285" s="18">
        <v>2.7645829240686295</v>
      </c>
      <c r="I285" s="18">
        <v>3.1678923967240484</v>
      </c>
      <c r="K285" s="18">
        <v>2.71</v>
      </c>
      <c r="L285" s="18">
        <v>3.2365999999999997</v>
      </c>
      <c r="M285" s="18">
        <v>2.6895599999999997</v>
      </c>
      <c r="O285" s="18">
        <v>3.1139200000000002</v>
      </c>
      <c r="P285" s="18">
        <v>3.8569200000000001</v>
      </c>
      <c r="Q285" s="18">
        <v>3.69292</v>
      </c>
      <c r="S285" s="19">
        <v>0.57786408864418981</v>
      </c>
      <c r="T285" s="19">
        <v>0.56107086431685171</v>
      </c>
      <c r="U285" s="19">
        <v>0.58578040847714963</v>
      </c>
      <c r="W285" s="18">
        <v>3.6917840886441899</v>
      </c>
      <c r="X285" s="18">
        <v>4.4179908643168515</v>
      </c>
      <c r="Y285" s="18">
        <v>4.2787004084771496</v>
      </c>
      <c r="AA285" s="22">
        <f t="shared" si="53"/>
        <v>0.27026478433887563</v>
      </c>
      <c r="AB285" s="22">
        <f t="shared" si="54"/>
        <v>0.59806776850625476</v>
      </c>
      <c r="AC285" s="22">
        <f t="shared" si="55"/>
        <v>0.35064575201537768</v>
      </c>
      <c r="AD285" s="20"/>
      <c r="AE285" s="22">
        <f t="shared" si="50"/>
        <v>0.14904797047970489</v>
      </c>
      <c r="AF285" s="22">
        <f t="shared" si="51"/>
        <v>0.19165791262435905</v>
      </c>
      <c r="AG285" s="22">
        <f t="shared" si="52"/>
        <v>0.37305730305328766</v>
      </c>
      <c r="AI285" s="18">
        <v>0.29221807706096464</v>
      </c>
      <c r="AJ285" s="18">
        <f t="shared" si="47"/>
        <v>0</v>
      </c>
      <c r="AL285" s="18">
        <f t="shared" si="48"/>
        <v>3.1678923967240484</v>
      </c>
      <c r="AM285" s="22">
        <f t="shared" si="49"/>
        <v>-0.35064575201537768</v>
      </c>
      <c r="AO285" s="32">
        <v>19322</v>
      </c>
      <c r="AP285" s="34" t="s">
        <v>738</v>
      </c>
      <c r="AQ285" s="34" t="s">
        <v>752</v>
      </c>
    </row>
    <row r="286" spans="4:43" x14ac:dyDescent="0.45">
      <c r="D286" s="17" t="s">
        <v>532</v>
      </c>
      <c r="E286" s="17" t="s">
        <v>533</v>
      </c>
      <c r="G286" s="18">
        <v>2.232162888382907</v>
      </c>
      <c r="H286" s="18">
        <v>2.3941109306813115</v>
      </c>
      <c r="I286" s="18">
        <v>2.5796282651713063</v>
      </c>
      <c r="K286" s="18">
        <v>1.81548</v>
      </c>
      <c r="L286" s="18">
        <v>1.8137999999999999</v>
      </c>
      <c r="M286" s="18">
        <v>1.8811199999999999</v>
      </c>
      <c r="O286" s="18">
        <v>2.0903200000000002</v>
      </c>
      <c r="P286" s="18">
        <v>1.9755199999999999</v>
      </c>
      <c r="Q286" s="18">
        <v>3.1914400000000001</v>
      </c>
      <c r="S286" s="19">
        <v>0.44382274381143044</v>
      </c>
      <c r="T286" s="19">
        <v>0.48588373944338231</v>
      </c>
      <c r="U286" s="19">
        <v>0.47700348043825264</v>
      </c>
      <c r="W286" s="18">
        <v>2.5341427438114308</v>
      </c>
      <c r="X286" s="18">
        <v>2.4614037394433823</v>
      </c>
      <c r="Y286" s="18">
        <v>3.6684434804382526</v>
      </c>
      <c r="AA286" s="22">
        <f t="shared" si="53"/>
        <v>0.13528576117816091</v>
      </c>
      <c r="AB286" s="22">
        <f t="shared" si="54"/>
        <v>2.8107640251623895E-2</v>
      </c>
      <c r="AC286" s="22">
        <f t="shared" si="55"/>
        <v>0.4220822162508911</v>
      </c>
      <c r="AD286" s="20"/>
      <c r="AE286" s="22">
        <f t="shared" si="50"/>
        <v>0.15138696102408189</v>
      </c>
      <c r="AF286" s="22">
        <f t="shared" si="51"/>
        <v>8.9160877715293907E-2</v>
      </c>
      <c r="AG286" s="22">
        <f t="shared" si="52"/>
        <v>0.69656374925576259</v>
      </c>
      <c r="AI286" s="18">
        <v>0.25658774624885855</v>
      </c>
      <c r="AJ286" s="18">
        <f t="shared" si="47"/>
        <v>0</v>
      </c>
      <c r="AL286" s="18">
        <f t="shared" si="48"/>
        <v>2.5796282651713063</v>
      </c>
      <c r="AM286" s="22">
        <f t="shared" si="49"/>
        <v>-0.4220822162508911</v>
      </c>
      <c r="AO286" s="32">
        <v>16904</v>
      </c>
      <c r="AP286" s="34" t="s">
        <v>738</v>
      </c>
      <c r="AQ286" s="34" t="s">
        <v>752</v>
      </c>
    </row>
    <row r="287" spans="4:43" x14ac:dyDescent="0.45">
      <c r="D287" s="17" t="s">
        <v>534</v>
      </c>
      <c r="E287" s="17" t="s">
        <v>535</v>
      </c>
      <c r="G287" s="18">
        <v>10.915053786994013</v>
      </c>
      <c r="H287" s="18">
        <v>11.23167799273539</v>
      </c>
      <c r="I287" s="18">
        <v>11.960189508532947</v>
      </c>
      <c r="K287" s="18">
        <v>10.038880000000001</v>
      </c>
      <c r="L287" s="18">
        <v>9.5501200000000015</v>
      </c>
      <c r="M287" s="18">
        <v>10.59812</v>
      </c>
      <c r="O287" s="18">
        <v>12.3712</v>
      </c>
      <c r="P287" s="18">
        <v>12.367120000000002</v>
      </c>
      <c r="Q287" s="18">
        <v>12.98288</v>
      </c>
      <c r="S287" s="19">
        <v>2.1702489302214505</v>
      </c>
      <c r="T287" s="19">
        <v>2.279464010375321</v>
      </c>
      <c r="U287" s="19">
        <v>2.2115791252940209</v>
      </c>
      <c r="W287" s="18">
        <v>14.541448930221451</v>
      </c>
      <c r="X287" s="18">
        <v>14.646584010375321</v>
      </c>
      <c r="Y287" s="18">
        <v>15.194459125294019</v>
      </c>
      <c r="AA287" s="22">
        <f t="shared" si="53"/>
        <v>0.33223795447975896</v>
      </c>
      <c r="AB287" s="22">
        <f t="shared" si="54"/>
        <v>0.30404237192774575</v>
      </c>
      <c r="AC287" s="22">
        <f t="shared" si="55"/>
        <v>0.27041959614883992</v>
      </c>
      <c r="AD287" s="20"/>
      <c r="AE287" s="22">
        <f t="shared" si="50"/>
        <v>0.2323287059911065</v>
      </c>
      <c r="AF287" s="22">
        <f t="shared" si="51"/>
        <v>0.29497011555875735</v>
      </c>
      <c r="AG287" s="22">
        <f t="shared" si="52"/>
        <v>0.22501726721343032</v>
      </c>
      <c r="AI287" s="18">
        <v>0.97467422505485235</v>
      </c>
      <c r="AJ287" s="18">
        <f t="shared" si="47"/>
        <v>0</v>
      </c>
      <c r="AL287" s="18">
        <f t="shared" si="48"/>
        <v>11.960189508532947</v>
      </c>
      <c r="AM287" s="22">
        <f t="shared" si="49"/>
        <v>-0.27041959614883992</v>
      </c>
      <c r="AO287" s="32">
        <v>31789</v>
      </c>
      <c r="AP287" s="34" t="s">
        <v>217</v>
      </c>
      <c r="AQ287" s="34" t="s">
        <v>217</v>
      </c>
    </row>
    <row r="288" spans="4:43" x14ac:dyDescent="0.45">
      <c r="D288" s="17" t="s">
        <v>536</v>
      </c>
      <c r="E288" s="17" t="s">
        <v>537</v>
      </c>
      <c r="G288" s="18">
        <v>2.5632976845958289</v>
      </c>
      <c r="H288" s="18">
        <v>2.8104619748832609</v>
      </c>
      <c r="I288" s="18">
        <v>3.0495862211556077</v>
      </c>
      <c r="K288" s="18">
        <v>2.3713600000000001</v>
      </c>
      <c r="L288" s="18">
        <v>2.3949199999999999</v>
      </c>
      <c r="M288" s="18">
        <v>2.6948399999999997</v>
      </c>
      <c r="O288" s="18">
        <v>2.6277600000000003</v>
      </c>
      <c r="P288" s="18">
        <v>3.4149600000000002</v>
      </c>
      <c r="Q288" s="18">
        <v>3.63652</v>
      </c>
      <c r="S288" s="19">
        <v>0.50966254187971871</v>
      </c>
      <c r="T288" s="19">
        <v>0.57038199709948456</v>
      </c>
      <c r="U288" s="19">
        <v>0.56390421093915366</v>
      </c>
      <c r="W288" s="18">
        <v>3.1374225418797193</v>
      </c>
      <c r="X288" s="18">
        <v>3.9853419970994848</v>
      </c>
      <c r="Y288" s="18">
        <v>4.2004242109391532</v>
      </c>
      <c r="AA288" s="22">
        <f t="shared" si="53"/>
        <v>0.22397900202309753</v>
      </c>
      <c r="AB288" s="22">
        <f t="shared" si="54"/>
        <v>0.41803804239871462</v>
      </c>
      <c r="AC288" s="22">
        <f t="shared" si="55"/>
        <v>0.37737512774682191</v>
      </c>
      <c r="AD288" s="20"/>
      <c r="AE288" s="22">
        <f t="shared" si="50"/>
        <v>0.10812360839349579</v>
      </c>
      <c r="AF288" s="22">
        <f t="shared" si="51"/>
        <v>0.42591819350959542</v>
      </c>
      <c r="AG288" s="22">
        <f t="shared" si="52"/>
        <v>0.34943818556945883</v>
      </c>
      <c r="AI288" s="18">
        <v>0.30952360430370385</v>
      </c>
      <c r="AJ288" s="18">
        <f t="shared" si="47"/>
        <v>0</v>
      </c>
      <c r="AL288" s="18">
        <f t="shared" si="48"/>
        <v>3.0495862211556077</v>
      </c>
      <c r="AM288" s="22">
        <f t="shared" si="49"/>
        <v>-0.37737512774682191</v>
      </c>
      <c r="AO288" s="32">
        <v>17003</v>
      </c>
      <c r="AP288" s="34" t="s">
        <v>736</v>
      </c>
      <c r="AQ288" s="34" t="s">
        <v>766</v>
      </c>
    </row>
    <row r="289" spans="4:43" x14ac:dyDescent="0.45">
      <c r="D289" s="17" t="s">
        <v>538</v>
      </c>
      <c r="E289" s="17" t="s">
        <v>539</v>
      </c>
      <c r="G289" s="18">
        <v>4.6206880964917749</v>
      </c>
      <c r="H289" s="18">
        <v>4.9691701154016723</v>
      </c>
      <c r="I289" s="18">
        <v>5.6377617138858431</v>
      </c>
      <c r="K289" s="18">
        <v>4.2770000000000001</v>
      </c>
      <c r="L289" s="18">
        <v>4.5220000000000002</v>
      </c>
      <c r="M289" s="18">
        <v>5.9939999999999998</v>
      </c>
      <c r="O289" s="18">
        <v>6.28</v>
      </c>
      <c r="P289" s="18">
        <v>9.1549999999999994</v>
      </c>
      <c r="Q289" s="18">
        <v>7.6429999999999998</v>
      </c>
      <c r="S289" s="19">
        <v>0.9187351335132512</v>
      </c>
      <c r="T289" s="19">
        <v>1.0084908458751205</v>
      </c>
      <c r="U289" s="19">
        <v>1.042488173863489</v>
      </c>
      <c r="W289" s="18">
        <v>7.1987351335132512</v>
      </c>
      <c r="X289" s="18">
        <v>10.163490845875121</v>
      </c>
      <c r="Y289" s="18">
        <v>8.6854881738634884</v>
      </c>
      <c r="AA289" s="22">
        <f t="shared" si="53"/>
        <v>0.55793574099468879</v>
      </c>
      <c r="AB289" s="22">
        <f t="shared" si="54"/>
        <v>1.0453095003477408</v>
      </c>
      <c r="AC289" s="22">
        <f t="shared" si="55"/>
        <v>0.54059157067087027</v>
      </c>
      <c r="AD289" s="20"/>
      <c r="AE289" s="22">
        <f t="shared" si="50"/>
        <v>0.46831891512742579</v>
      </c>
      <c r="AF289" s="22">
        <f t="shared" si="51"/>
        <v>1.0245466607695708</v>
      </c>
      <c r="AG289" s="22">
        <f t="shared" si="52"/>
        <v>0.27510844177510846</v>
      </c>
      <c r="AI289" s="18">
        <v>0.53087791894603509</v>
      </c>
      <c r="AJ289" s="18">
        <f t="shared" si="47"/>
        <v>0</v>
      </c>
      <c r="AL289" s="18">
        <f t="shared" si="48"/>
        <v>5.6377617138858431</v>
      </c>
      <c r="AM289" s="22">
        <f t="shared" si="49"/>
        <v>-0.54059157067087027</v>
      </c>
      <c r="AO289" s="32">
        <v>21706</v>
      </c>
      <c r="AP289" s="34" t="s">
        <v>732</v>
      </c>
      <c r="AQ289" s="34" t="s">
        <v>769</v>
      </c>
    </row>
    <row r="290" spans="4:43" x14ac:dyDescent="0.45">
      <c r="D290" s="17" t="s">
        <v>540</v>
      </c>
      <c r="E290" s="17" t="s">
        <v>541</v>
      </c>
      <c r="G290" s="18">
        <v>4.2167149710332046</v>
      </c>
      <c r="H290" s="18">
        <v>4.4590178079869194</v>
      </c>
      <c r="I290" s="18">
        <v>4.7878257255136809</v>
      </c>
      <c r="K290" s="18">
        <v>3.9279999999999999</v>
      </c>
      <c r="L290" s="18">
        <v>3.9260000000000002</v>
      </c>
      <c r="M290" s="18">
        <v>4.7850000000000001</v>
      </c>
      <c r="O290" s="18">
        <v>5.7</v>
      </c>
      <c r="P290" s="18">
        <v>4.7729999999999997</v>
      </c>
      <c r="Q290" s="18">
        <v>4.6050000000000004</v>
      </c>
      <c r="S290" s="19">
        <v>0.83841283181196691</v>
      </c>
      <c r="T290" s="19">
        <v>0.90495566392688465</v>
      </c>
      <c r="U290" s="19">
        <v>0.88532505463540712</v>
      </c>
      <c r="W290" s="18">
        <v>6.538412831811967</v>
      </c>
      <c r="X290" s="18">
        <v>5.6779556639268849</v>
      </c>
      <c r="Y290" s="18">
        <v>5.4903250546354077</v>
      </c>
      <c r="AA290" s="22">
        <f t="shared" si="53"/>
        <v>0.55059397581475278</v>
      </c>
      <c r="AB290" s="22">
        <f t="shared" si="54"/>
        <v>0.27336465303112806</v>
      </c>
      <c r="AC290" s="22">
        <f t="shared" si="55"/>
        <v>0.14672616953833598</v>
      </c>
      <c r="AD290" s="20"/>
      <c r="AE290" s="22">
        <f t="shared" si="50"/>
        <v>0.45112016293279028</v>
      </c>
      <c r="AF290" s="22">
        <f t="shared" si="51"/>
        <v>0.21574121242995403</v>
      </c>
      <c r="AG290" s="22">
        <f t="shared" si="52"/>
        <v>-3.7617554858934109E-2</v>
      </c>
      <c r="AI290" s="18">
        <v>0.39691580457163983</v>
      </c>
      <c r="AJ290" s="18">
        <f t="shared" si="47"/>
        <v>0</v>
      </c>
      <c r="AL290" s="18">
        <f t="shared" si="48"/>
        <v>4.7878257255136809</v>
      </c>
      <c r="AM290" s="22">
        <f t="shared" si="49"/>
        <v>-0.14672616953833598</v>
      </c>
      <c r="AO290" s="32">
        <v>25054</v>
      </c>
      <c r="AP290" s="34" t="s">
        <v>738</v>
      </c>
      <c r="AQ290" s="34" t="s">
        <v>758</v>
      </c>
    </row>
    <row r="291" spans="4:43" x14ac:dyDescent="0.45">
      <c r="D291" s="17" t="s">
        <v>542</v>
      </c>
      <c r="E291" s="17" t="s">
        <v>543</v>
      </c>
      <c r="G291" s="18">
        <v>9.8728063464827134</v>
      </c>
      <c r="H291" s="18">
        <v>10.010895238550845</v>
      </c>
      <c r="I291" s="18">
        <v>10.858540852604611</v>
      </c>
      <c r="K291" s="18">
        <v>8.8275600000000001</v>
      </c>
      <c r="L291" s="18">
        <v>9.1760000000000002</v>
      </c>
      <c r="M291" s="18">
        <v>11.19476</v>
      </c>
      <c r="O291" s="18">
        <v>10.218200000000001</v>
      </c>
      <c r="P291" s="18">
        <v>12.39892</v>
      </c>
      <c r="Q291" s="18">
        <v>14.179120000000001</v>
      </c>
      <c r="S291" s="19">
        <v>1.9630180326979827</v>
      </c>
      <c r="T291" s="19">
        <v>2.0317066980262308</v>
      </c>
      <c r="U291" s="19">
        <v>2.0078713856197372</v>
      </c>
      <c r="W291" s="18">
        <v>12.181218032697982</v>
      </c>
      <c r="X291" s="18">
        <v>14.430626698026233</v>
      </c>
      <c r="Y291" s="18">
        <v>16.186991385619738</v>
      </c>
      <c r="AA291" s="22">
        <f t="shared" si="53"/>
        <v>0.23381514892547892</v>
      </c>
      <c r="AB291" s="22">
        <f t="shared" si="54"/>
        <v>0.44149212974035462</v>
      </c>
      <c r="AC291" s="22">
        <f t="shared" si="55"/>
        <v>0.49071515273960636</v>
      </c>
      <c r="AD291" s="20"/>
      <c r="AE291" s="22">
        <f t="shared" si="50"/>
        <v>0.15753390517878113</v>
      </c>
      <c r="AF291" s="22">
        <f t="shared" si="51"/>
        <v>0.35123365300784659</v>
      </c>
      <c r="AG291" s="22">
        <f t="shared" si="52"/>
        <v>0.26658543818715186</v>
      </c>
      <c r="AI291" s="18">
        <v>1.0253116390284325</v>
      </c>
      <c r="AJ291" s="18">
        <f t="shared" si="47"/>
        <v>0</v>
      </c>
      <c r="AL291" s="18">
        <f t="shared" si="48"/>
        <v>10.858540852604611</v>
      </c>
      <c r="AM291" s="22">
        <f t="shared" si="49"/>
        <v>-0.49071515273960636</v>
      </c>
      <c r="AO291" s="32">
        <v>43940</v>
      </c>
      <c r="AP291" s="34" t="s">
        <v>736</v>
      </c>
      <c r="AQ291" s="34" t="s">
        <v>766</v>
      </c>
    </row>
    <row r="292" spans="4:43" x14ac:dyDescent="0.45">
      <c r="D292" s="17" t="s">
        <v>544</v>
      </c>
      <c r="E292" s="17" t="s">
        <v>545</v>
      </c>
      <c r="G292" s="18">
        <v>4.635940264556325</v>
      </c>
      <c r="H292" s="18">
        <v>4.8398938567649701</v>
      </c>
      <c r="I292" s="18">
        <v>4.9107167111989689</v>
      </c>
      <c r="K292" s="18">
        <v>6.2917200000000006</v>
      </c>
      <c r="L292" s="18">
        <v>6.4518800000000001</v>
      </c>
      <c r="M292" s="18">
        <v>6.1764799999999997</v>
      </c>
      <c r="O292" s="18">
        <v>6.2387199999999998</v>
      </c>
      <c r="P292" s="18">
        <v>6.9411199999999997</v>
      </c>
      <c r="Q292" s="18">
        <v>8.3224799999999988</v>
      </c>
      <c r="S292" s="19">
        <v>0.92176773436631254</v>
      </c>
      <c r="T292" s="19">
        <v>0.98225428717490393</v>
      </c>
      <c r="U292" s="19">
        <v>0.9080490372641512</v>
      </c>
      <c r="W292" s="18">
        <v>7.1604877343663125</v>
      </c>
      <c r="X292" s="18">
        <v>7.9233742871749033</v>
      </c>
      <c r="Y292" s="18">
        <v>9.2305290372641497</v>
      </c>
      <c r="AA292" s="22">
        <f t="shared" si="53"/>
        <v>0.54455996534536777</v>
      </c>
      <c r="AB292" s="22">
        <f t="shared" si="54"/>
        <v>0.63709670535439389</v>
      </c>
      <c r="AC292" s="22">
        <f t="shared" si="55"/>
        <v>0.87967043918737542</v>
      </c>
      <c r="AD292" s="20"/>
      <c r="AE292" s="22">
        <f t="shared" si="50"/>
        <v>-8.4237696528136688E-3</v>
      </c>
      <c r="AF292" s="22">
        <f t="shared" si="51"/>
        <v>7.5829060676887924E-2</v>
      </c>
      <c r="AG292" s="22">
        <f t="shared" si="52"/>
        <v>0.34744708960443477</v>
      </c>
      <c r="AI292" s="18">
        <v>0.50319949111060036</v>
      </c>
      <c r="AJ292" s="18">
        <f t="shared" si="47"/>
        <v>0</v>
      </c>
      <c r="AL292" s="18">
        <f t="shared" si="48"/>
        <v>4.9107167111989689</v>
      </c>
      <c r="AM292" s="22">
        <f t="shared" si="49"/>
        <v>-0.87967043918737542</v>
      </c>
      <c r="AO292" s="32">
        <v>24961</v>
      </c>
      <c r="AP292" s="34" t="s">
        <v>739</v>
      </c>
      <c r="AQ292" s="34" t="s">
        <v>754</v>
      </c>
    </row>
    <row r="293" spans="4:43" x14ac:dyDescent="0.45">
      <c r="D293" s="17" t="s">
        <v>546</v>
      </c>
      <c r="E293" s="17" t="s">
        <v>547</v>
      </c>
      <c r="G293" s="18">
        <v>9.0601223613577133</v>
      </c>
      <c r="H293" s="18">
        <v>9.5719439366656385</v>
      </c>
      <c r="I293" s="18">
        <v>10.843437921773758</v>
      </c>
      <c r="K293" s="18">
        <v>7.4260000000000002</v>
      </c>
      <c r="L293" s="18">
        <v>8.4879999999999995</v>
      </c>
      <c r="M293" s="18">
        <v>10.484639999999999</v>
      </c>
      <c r="O293" s="18">
        <v>8.5589999999999993</v>
      </c>
      <c r="P293" s="18">
        <v>10.39424</v>
      </c>
      <c r="Q293" s="18">
        <v>12.70288</v>
      </c>
      <c r="S293" s="19">
        <v>1.801431421789365</v>
      </c>
      <c r="T293" s="19">
        <v>1.9426217282112237</v>
      </c>
      <c r="U293" s="19">
        <v>2.0050786768142084</v>
      </c>
      <c r="W293" s="18">
        <v>10.360431421789364</v>
      </c>
      <c r="X293" s="18">
        <v>12.336861728211222</v>
      </c>
      <c r="Y293" s="18">
        <v>14.70795867681421</v>
      </c>
      <c r="AA293" s="22">
        <f t="shared" si="53"/>
        <v>0.14352003301606536</v>
      </c>
      <c r="AB293" s="22">
        <f t="shared" si="54"/>
        <v>0.28885645484763833</v>
      </c>
      <c r="AC293" s="22">
        <f t="shared" si="55"/>
        <v>0.35639257428499188</v>
      </c>
      <c r="AD293" s="20"/>
      <c r="AE293" s="22">
        <f t="shared" si="50"/>
        <v>0.15257204416913533</v>
      </c>
      <c r="AF293" s="22">
        <f t="shared" si="51"/>
        <v>0.22458058435438272</v>
      </c>
      <c r="AG293" s="22">
        <f t="shared" si="52"/>
        <v>0.21157044972454961</v>
      </c>
      <c r="AI293" s="18">
        <v>1.0677052222575647</v>
      </c>
      <c r="AJ293" s="18">
        <f t="shared" si="47"/>
        <v>0</v>
      </c>
      <c r="AL293" s="18">
        <f t="shared" si="48"/>
        <v>10.843437921773758</v>
      </c>
      <c r="AM293" s="22">
        <f t="shared" si="49"/>
        <v>-0.35639257428499188</v>
      </c>
      <c r="AO293" s="32">
        <v>64336</v>
      </c>
      <c r="AP293" s="34" t="s">
        <v>581</v>
      </c>
      <c r="AQ293" s="34" t="s">
        <v>775</v>
      </c>
    </row>
    <row r="294" spans="4:43" x14ac:dyDescent="0.45">
      <c r="D294" s="17" t="s">
        <v>548</v>
      </c>
      <c r="E294" s="17" t="s">
        <v>549</v>
      </c>
      <c r="G294" s="18">
        <v>19.782169612469453</v>
      </c>
      <c r="H294" s="18">
        <v>18.843497822640334</v>
      </c>
      <c r="I294" s="18">
        <v>21.400201045141241</v>
      </c>
      <c r="K294" s="18">
        <v>19.566479999999999</v>
      </c>
      <c r="L294" s="18">
        <v>17.712679999999999</v>
      </c>
      <c r="M294" s="18">
        <v>18.102559999999997</v>
      </c>
      <c r="O294" s="18">
        <v>18.705880000000001</v>
      </c>
      <c r="P294" s="18">
        <v>21.57912</v>
      </c>
      <c r="Q294" s="18">
        <v>24.542999999999999</v>
      </c>
      <c r="S294" s="19">
        <v>3.9333047071263745</v>
      </c>
      <c r="T294" s="19">
        <v>3.8242794303821972</v>
      </c>
      <c r="U294" s="19">
        <v>3.9571478256898458</v>
      </c>
      <c r="W294" s="18">
        <v>22.639184707126375</v>
      </c>
      <c r="X294" s="18">
        <v>25.403399430382198</v>
      </c>
      <c r="Y294" s="18">
        <v>28.500147825689844</v>
      </c>
      <c r="AA294" s="22">
        <f t="shared" si="53"/>
        <v>0.14442374879123662</v>
      </c>
      <c r="AB294" s="22">
        <f t="shared" si="54"/>
        <v>0.34812547380986703</v>
      </c>
      <c r="AC294" s="22">
        <f t="shared" si="55"/>
        <v>0.33177009718610068</v>
      </c>
      <c r="AD294" s="20"/>
      <c r="AE294" s="22">
        <f t="shared" si="50"/>
        <v>-4.3983383827852433E-2</v>
      </c>
      <c r="AF294" s="22">
        <f t="shared" si="51"/>
        <v>0.21828656081406095</v>
      </c>
      <c r="AG294" s="22">
        <f t="shared" si="52"/>
        <v>0.35577509479322283</v>
      </c>
      <c r="AI294" s="18">
        <v>2.0836809322230754</v>
      </c>
      <c r="AJ294" s="18">
        <f t="shared" si="47"/>
        <v>0</v>
      </c>
      <c r="AL294" s="18">
        <f t="shared" si="48"/>
        <v>21.400201045141241</v>
      </c>
      <c r="AM294" s="22">
        <f t="shared" si="49"/>
        <v>-0.33177009718610068</v>
      </c>
      <c r="AO294" s="32">
        <v>89710</v>
      </c>
      <c r="AP294" s="34" t="s">
        <v>734</v>
      </c>
      <c r="AQ294" s="34" t="s">
        <v>743</v>
      </c>
    </row>
    <row r="295" spans="4:43" x14ac:dyDescent="0.45">
      <c r="D295" s="17" t="s">
        <v>550</v>
      </c>
      <c r="E295" s="17" t="s">
        <v>551</v>
      </c>
      <c r="G295" s="18">
        <v>10.976831110057468</v>
      </c>
      <c r="H295" s="18">
        <v>11.25906282701153</v>
      </c>
      <c r="I295" s="18">
        <v>12.118796404356344</v>
      </c>
      <c r="K295" s="18">
        <v>10.261040000000001</v>
      </c>
      <c r="L295" s="18">
        <v>10.391</v>
      </c>
      <c r="M295" s="18">
        <v>10.367239999999999</v>
      </c>
      <c r="O295" s="18">
        <v>11.831720000000001</v>
      </c>
      <c r="P295" s="18">
        <v>14.824999999999999</v>
      </c>
      <c r="Q295" s="18">
        <v>17.76464</v>
      </c>
      <c r="S295" s="19">
        <v>2.1825321650920073</v>
      </c>
      <c r="T295" s="19">
        <v>2.2850217502075103</v>
      </c>
      <c r="U295" s="19">
        <v>2.2409073980342185</v>
      </c>
      <c r="W295" s="18">
        <v>14.014252165092008</v>
      </c>
      <c r="X295" s="18">
        <v>17.110021750207512</v>
      </c>
      <c r="Y295" s="18">
        <v>20.005547398034217</v>
      </c>
      <c r="AA295" s="22">
        <f t="shared" si="53"/>
        <v>0.27671201502330839</v>
      </c>
      <c r="AB295" s="22">
        <f t="shared" si="54"/>
        <v>0.51966660219347849</v>
      </c>
      <c r="AC295" s="22">
        <f t="shared" si="55"/>
        <v>0.65078665657282786</v>
      </c>
      <c r="AD295" s="20"/>
      <c r="AE295" s="22">
        <f t="shared" si="50"/>
        <v>0.15307220320747206</v>
      </c>
      <c r="AF295" s="22">
        <f t="shared" si="51"/>
        <v>0.42671542681166386</v>
      </c>
      <c r="AG295" s="22">
        <f t="shared" si="52"/>
        <v>0.71353610025426262</v>
      </c>
      <c r="AI295" s="18">
        <v>1.1874316849036193</v>
      </c>
      <c r="AJ295" s="18">
        <f t="shared" si="47"/>
        <v>0</v>
      </c>
      <c r="AL295" s="18">
        <f t="shared" si="48"/>
        <v>12.118796404356344</v>
      </c>
      <c r="AM295" s="22">
        <f t="shared" si="49"/>
        <v>-0.65078665657282786</v>
      </c>
      <c r="AO295" s="32">
        <v>54589</v>
      </c>
      <c r="AP295" s="34" t="s">
        <v>740</v>
      </c>
      <c r="AQ295" s="34" t="s">
        <v>740</v>
      </c>
    </row>
    <row r="296" spans="4:43" x14ac:dyDescent="0.45">
      <c r="D296" s="17" t="s">
        <v>552</v>
      </c>
      <c r="E296" s="17" t="s">
        <v>553</v>
      </c>
      <c r="G296" s="18">
        <v>0.68820907329190473</v>
      </c>
      <c r="H296" s="18">
        <v>0.58765795055278391</v>
      </c>
      <c r="I296" s="18">
        <v>0.40866773328617728</v>
      </c>
      <c r="K296" s="18">
        <v>0.67879999999999996</v>
      </c>
      <c r="L296" s="18">
        <v>0.58499999999999996</v>
      </c>
      <c r="M296" s="18">
        <v>0.626</v>
      </c>
      <c r="O296" s="18">
        <v>0.90200000000000002</v>
      </c>
      <c r="P296" s="18">
        <v>0.84799999999999998</v>
      </c>
      <c r="Q296" s="18">
        <v>1.093</v>
      </c>
      <c r="S296" s="19">
        <v>0.13683716399640231</v>
      </c>
      <c r="T296" s="19">
        <v>0.11926491745600287</v>
      </c>
      <c r="U296" s="19">
        <v>7.5567450454871218E-2</v>
      </c>
      <c r="W296" s="18">
        <v>1.0388371639964022</v>
      </c>
      <c r="X296" s="18">
        <v>0.96726491745600285</v>
      </c>
      <c r="Y296" s="18">
        <v>1.1685674504548713</v>
      </c>
      <c r="AA296" s="22">
        <f t="shared" si="53"/>
        <v>0.50947902942828271</v>
      </c>
      <c r="AB296" s="22">
        <f t="shared" si="54"/>
        <v>0.64596584891966391</v>
      </c>
      <c r="AC296" s="22">
        <f t="shared" si="55"/>
        <v>1.8594561186864245</v>
      </c>
      <c r="AD296" s="20"/>
      <c r="AE296" s="22">
        <f t="shared" si="50"/>
        <v>0.32881555686505609</v>
      </c>
      <c r="AF296" s="22">
        <f t="shared" si="51"/>
        <v>0.44957264957264964</v>
      </c>
      <c r="AG296" s="22">
        <f t="shared" si="52"/>
        <v>0.7460063897763578</v>
      </c>
      <c r="AI296" s="18">
        <v>4.5560468519112815E-2</v>
      </c>
      <c r="AJ296" s="18">
        <f t="shared" si="47"/>
        <v>0</v>
      </c>
      <c r="AL296" s="18">
        <f t="shared" si="48"/>
        <v>0.40866773328617728</v>
      </c>
      <c r="AM296" s="22">
        <f t="shared" si="49"/>
        <v>-1.8594561186864245</v>
      </c>
      <c r="AO296" s="32">
        <v>4890</v>
      </c>
      <c r="AP296" s="34" t="s">
        <v>734</v>
      </c>
      <c r="AQ296" s="34" t="s">
        <v>743</v>
      </c>
    </row>
    <row r="297" spans="4:43" x14ac:dyDescent="0.45">
      <c r="D297" s="17" t="s">
        <v>554</v>
      </c>
      <c r="E297" s="17" t="s">
        <v>555</v>
      </c>
      <c r="G297" s="18">
        <v>2.4970225710871081</v>
      </c>
      <c r="H297" s="18">
        <v>2.6651467746988908</v>
      </c>
      <c r="I297" s="18">
        <v>2.6658767308545777</v>
      </c>
      <c r="K297" s="18">
        <v>2.7229200000000002</v>
      </c>
      <c r="L297" s="18">
        <v>3.1454</v>
      </c>
      <c r="M297" s="18">
        <v>3.2150799999999999</v>
      </c>
      <c r="O297" s="18">
        <v>3.1322800000000002</v>
      </c>
      <c r="P297" s="18">
        <v>2.9063600000000003</v>
      </c>
      <c r="Q297" s="18">
        <v>2.5824000000000003</v>
      </c>
      <c r="S297" s="19">
        <v>0.49648500771456477</v>
      </c>
      <c r="T297" s="19">
        <v>0.54089034240683731</v>
      </c>
      <c r="U297" s="19">
        <v>0.49295183193867609</v>
      </c>
      <c r="W297" s="18">
        <v>3.628765007714565</v>
      </c>
      <c r="X297" s="18">
        <v>3.4472503424068375</v>
      </c>
      <c r="Y297" s="18">
        <v>3.0753518319386761</v>
      </c>
      <c r="AA297" s="22">
        <f t="shared" si="53"/>
        <v>0.45323676675246855</v>
      </c>
      <c r="AB297" s="22">
        <f t="shared" si="54"/>
        <v>0.29345609597666866</v>
      </c>
      <c r="AC297" s="22">
        <f t="shared" si="55"/>
        <v>0.15359866281320383</v>
      </c>
      <c r="AD297" s="20"/>
      <c r="AE297" s="22">
        <f t="shared" si="50"/>
        <v>0.15033860708357202</v>
      </c>
      <c r="AF297" s="22">
        <f t="shared" si="51"/>
        <v>-7.599669358428171E-2</v>
      </c>
      <c r="AG297" s="22">
        <f t="shared" si="52"/>
        <v>-0.19678514998071578</v>
      </c>
      <c r="AI297" s="18">
        <v>0.261925328199904</v>
      </c>
      <c r="AJ297" s="18">
        <f t="shared" si="47"/>
        <v>0</v>
      </c>
      <c r="AL297" s="18">
        <f t="shared" si="48"/>
        <v>2.6658767308545777</v>
      </c>
      <c r="AM297" s="22">
        <f t="shared" si="49"/>
        <v>-0.15359866281320383</v>
      </c>
      <c r="AO297" s="32">
        <v>13547</v>
      </c>
      <c r="AP297" s="34" t="s">
        <v>732</v>
      </c>
      <c r="AQ297" s="34" t="s">
        <v>772</v>
      </c>
    </row>
    <row r="298" spans="4:43" x14ac:dyDescent="0.45">
      <c r="D298" s="17" t="s">
        <v>556</v>
      </c>
      <c r="E298" s="17" t="s">
        <v>557</v>
      </c>
      <c r="G298" s="18">
        <v>6.5204206630783865</v>
      </c>
      <c r="H298" s="18">
        <v>6.5535775605275592</v>
      </c>
      <c r="I298" s="18">
        <v>6.3340724591434645</v>
      </c>
      <c r="K298" s="18">
        <v>5.5330000000000004</v>
      </c>
      <c r="L298" s="18">
        <v>6.2210000000000001</v>
      </c>
      <c r="M298" s="18">
        <v>7.0780000000000003</v>
      </c>
      <c r="O298" s="18">
        <v>6.3120000000000003</v>
      </c>
      <c r="P298" s="18">
        <v>6.7030000000000003</v>
      </c>
      <c r="Q298" s="18">
        <v>7.2530000000000001</v>
      </c>
      <c r="S298" s="19">
        <v>1.2964604888618558</v>
      </c>
      <c r="T298" s="19">
        <v>1.3300456261377973</v>
      </c>
      <c r="U298" s="19">
        <v>1.1712441862854504</v>
      </c>
      <c r="W298" s="18">
        <v>7.6084604888618559</v>
      </c>
      <c r="X298" s="18">
        <v>8.0330456261377972</v>
      </c>
      <c r="Y298" s="18">
        <v>8.4242441862854509</v>
      </c>
      <c r="AA298" s="22">
        <f t="shared" si="53"/>
        <v>0.16686650785346566</v>
      </c>
      <c r="AB298" s="22">
        <f t="shared" si="54"/>
        <v>0.22574968434357578</v>
      </c>
      <c r="AC298" s="22">
        <f t="shared" si="55"/>
        <v>0.32998860379703226</v>
      </c>
      <c r="AD298" s="20"/>
      <c r="AE298" s="22">
        <f t="shared" si="50"/>
        <v>0.14079161395264772</v>
      </c>
      <c r="AF298" s="22">
        <f t="shared" si="51"/>
        <v>7.7479504902748783E-2</v>
      </c>
      <c r="AG298" s="22">
        <f t="shared" si="52"/>
        <v>2.4724498445888643E-2</v>
      </c>
      <c r="AI298" s="18">
        <v>0.55904354840851311</v>
      </c>
      <c r="AJ298" s="18">
        <f t="shared" si="47"/>
        <v>0</v>
      </c>
      <c r="AL298" s="18">
        <f t="shared" si="48"/>
        <v>6.3340724591434645</v>
      </c>
      <c r="AM298" s="22">
        <f t="shared" si="49"/>
        <v>-0.32998860379703226</v>
      </c>
      <c r="AO298" s="32">
        <v>37061</v>
      </c>
      <c r="AP298" s="34" t="s">
        <v>735</v>
      </c>
      <c r="AQ298" s="34" t="s">
        <v>748</v>
      </c>
    </row>
    <row r="299" spans="4:43" x14ac:dyDescent="0.45">
      <c r="D299" s="17" t="s">
        <v>558</v>
      </c>
      <c r="E299" s="17" t="s">
        <v>559</v>
      </c>
      <c r="G299" s="18">
        <v>5.3534283758646017</v>
      </c>
      <c r="H299" s="18">
        <v>5.6711938163320585</v>
      </c>
      <c r="I299" s="18">
        <v>6.5643192314216163</v>
      </c>
      <c r="K299" s="18">
        <v>5.2401599999999995</v>
      </c>
      <c r="L299" s="18">
        <v>6.0588800000000003</v>
      </c>
      <c r="M299" s="18">
        <v>7.0171200000000002</v>
      </c>
      <c r="O299" s="18">
        <v>6.91744</v>
      </c>
      <c r="P299" s="18">
        <v>7.2796399999999997</v>
      </c>
      <c r="Q299" s="18">
        <v>7.9169599999999996</v>
      </c>
      <c r="S299" s="19">
        <v>1.0644264730588158</v>
      </c>
      <c r="T299" s="19">
        <v>1.1509662410686377</v>
      </c>
      <c r="U299" s="19">
        <v>1.2138195112728507</v>
      </c>
      <c r="W299" s="18">
        <v>7.9818664730588154</v>
      </c>
      <c r="X299" s="18">
        <v>8.430606241068638</v>
      </c>
      <c r="Y299" s="18">
        <v>9.1307795112728485</v>
      </c>
      <c r="AA299" s="22">
        <f t="shared" si="53"/>
        <v>0.49098221039890338</v>
      </c>
      <c r="AB299" s="22">
        <f t="shared" si="54"/>
        <v>0.48656641160630915</v>
      </c>
      <c r="AC299" s="22">
        <f t="shared" si="55"/>
        <v>0.39097127811308791</v>
      </c>
      <c r="AD299" s="20"/>
      <c r="AE299" s="22">
        <f t="shared" si="50"/>
        <v>0.32008182956245623</v>
      </c>
      <c r="AF299" s="22">
        <f t="shared" si="51"/>
        <v>0.20148278229639791</v>
      </c>
      <c r="AG299" s="22">
        <f t="shared" si="52"/>
        <v>0.12823494539070149</v>
      </c>
      <c r="AI299" s="18">
        <v>0.65655224571978021</v>
      </c>
      <c r="AJ299" s="18">
        <f t="shared" si="47"/>
        <v>0</v>
      </c>
      <c r="AL299" s="18">
        <f t="shared" si="48"/>
        <v>6.5643192314216163</v>
      </c>
      <c r="AM299" s="22">
        <f t="shared" si="49"/>
        <v>-0.39097127811308791</v>
      </c>
      <c r="AO299" s="32">
        <v>25780</v>
      </c>
      <c r="AP299" s="34" t="s">
        <v>740</v>
      </c>
      <c r="AQ299" s="34" t="s">
        <v>740</v>
      </c>
    </row>
    <row r="300" spans="4:43" x14ac:dyDescent="0.45">
      <c r="D300" s="17" t="s">
        <v>560</v>
      </c>
      <c r="E300" s="17" t="s">
        <v>561</v>
      </c>
      <c r="G300" s="18">
        <v>9.895271096594243</v>
      </c>
      <c r="H300" s="18">
        <v>10.195264523720921</v>
      </c>
      <c r="I300" s="18">
        <v>10.763632712865784</v>
      </c>
      <c r="K300" s="18">
        <v>0.41011999999999998</v>
      </c>
      <c r="L300" s="18">
        <v>8.5325199999999999</v>
      </c>
      <c r="M300" s="18">
        <v>11.4002</v>
      </c>
      <c r="O300" s="18">
        <v>11.162040000000001</v>
      </c>
      <c r="P300" s="18">
        <v>11.690479999999999</v>
      </c>
      <c r="Q300" s="18">
        <v>13.503680000000001</v>
      </c>
      <c r="S300" s="19">
        <v>1.9674847170450018</v>
      </c>
      <c r="T300" s="19">
        <v>2.0691243617480399</v>
      </c>
      <c r="U300" s="19">
        <v>1.9903217589589617</v>
      </c>
      <c r="W300" s="18">
        <v>13.129524717045003</v>
      </c>
      <c r="X300" s="18">
        <v>13.759604361748039</v>
      </c>
      <c r="Y300" s="18">
        <v>15.494001758958962</v>
      </c>
      <c r="AA300" s="22">
        <f t="shared" si="53"/>
        <v>0.32684840959677458</v>
      </c>
      <c r="AB300" s="22">
        <f t="shared" si="54"/>
        <v>0.34960739171937216</v>
      </c>
      <c r="AC300" s="22">
        <f t="shared" si="55"/>
        <v>0.43947700300466058</v>
      </c>
      <c r="AD300" s="20"/>
      <c r="AE300" s="22" t="str">
        <f t="shared" si="50"/>
        <v>-</v>
      </c>
      <c r="AF300" s="22">
        <f t="shared" si="51"/>
        <v>0.37010871348675412</v>
      </c>
      <c r="AG300" s="22">
        <f t="shared" si="52"/>
        <v>0.1845125524113613</v>
      </c>
      <c r="AI300" s="18">
        <v>1.0559002697459778</v>
      </c>
      <c r="AJ300" s="18">
        <f t="shared" si="47"/>
        <v>0</v>
      </c>
      <c r="AL300" s="18">
        <f t="shared" si="48"/>
        <v>10.763632712865784</v>
      </c>
      <c r="AM300" s="22">
        <f t="shared" si="49"/>
        <v>-0.43947700300466058</v>
      </c>
      <c r="AO300" s="32">
        <v>41978</v>
      </c>
      <c r="AP300" s="34" t="s">
        <v>733</v>
      </c>
      <c r="AQ300" s="34" t="s">
        <v>765</v>
      </c>
    </row>
    <row r="301" spans="4:43" x14ac:dyDescent="0.45">
      <c r="D301" s="17" t="s">
        <v>562</v>
      </c>
      <c r="E301" s="17" t="s">
        <v>563</v>
      </c>
      <c r="G301" s="18">
        <v>53.582511463086369</v>
      </c>
      <c r="H301" s="18">
        <v>52.857478546728125</v>
      </c>
      <c r="I301" s="18">
        <v>59.86089605923916</v>
      </c>
      <c r="K301" s="18">
        <v>46.918639999999996</v>
      </c>
      <c r="L301" s="18">
        <v>48.114839999999994</v>
      </c>
      <c r="M301" s="18">
        <v>55.330160000000006</v>
      </c>
      <c r="O301" s="18">
        <v>58.266239999999996</v>
      </c>
      <c r="P301" s="18">
        <v>62.572800000000001</v>
      </c>
      <c r="Q301" s="18">
        <v>72.650279999999995</v>
      </c>
      <c r="S301" s="19">
        <v>10.653853883881515</v>
      </c>
      <c r="T301" s="19">
        <v>10.727401560513286</v>
      </c>
      <c r="U301" s="19">
        <v>11.068980809338965</v>
      </c>
      <c r="W301" s="18">
        <v>68.92009388388152</v>
      </c>
      <c r="X301" s="18">
        <v>73.300201560513287</v>
      </c>
      <c r="Y301" s="18">
        <v>83.719260809338977</v>
      </c>
      <c r="AA301" s="22">
        <f t="shared" si="53"/>
        <v>0.28624232052581922</v>
      </c>
      <c r="AB301" s="22">
        <f t="shared" si="54"/>
        <v>0.38675176296411828</v>
      </c>
      <c r="AC301" s="22">
        <f t="shared" si="55"/>
        <v>0.3985634415911391</v>
      </c>
      <c r="AD301" s="20"/>
      <c r="AE301" s="22">
        <f t="shared" si="50"/>
        <v>0.24185696772114454</v>
      </c>
      <c r="AF301" s="22">
        <f t="shared" si="51"/>
        <v>0.30048858106979071</v>
      </c>
      <c r="AG301" s="22">
        <f t="shared" si="52"/>
        <v>0.31303216907379244</v>
      </c>
      <c r="AI301" s="18">
        <v>5.5600541808075574</v>
      </c>
      <c r="AJ301" s="18">
        <f t="shared" si="47"/>
        <v>0</v>
      </c>
      <c r="AL301" s="18">
        <f t="shared" si="48"/>
        <v>59.86089605923916</v>
      </c>
      <c r="AM301" s="22">
        <f t="shared" si="49"/>
        <v>-0.3985634415911391</v>
      </c>
      <c r="AO301" s="32">
        <v>217259</v>
      </c>
      <c r="AP301" s="34" t="s">
        <v>738</v>
      </c>
      <c r="AQ301" s="34" t="s">
        <v>768</v>
      </c>
    </row>
    <row r="302" spans="4:43" x14ac:dyDescent="0.45">
      <c r="D302" s="17" t="s">
        <v>564</v>
      </c>
      <c r="E302" s="17" t="s">
        <v>565</v>
      </c>
      <c r="G302" s="18">
        <v>2.8961583712088097</v>
      </c>
      <c r="H302" s="18">
        <v>3.2076184089147248</v>
      </c>
      <c r="I302" s="18">
        <v>3.6774704938449014</v>
      </c>
      <c r="K302" s="18">
        <v>2.2679999999999998</v>
      </c>
      <c r="L302" s="18">
        <v>1.9279999999999999</v>
      </c>
      <c r="M302" s="18">
        <v>3.8159999999999998</v>
      </c>
      <c r="O302" s="18">
        <v>3.359</v>
      </c>
      <c r="P302" s="18">
        <v>4.3120000000000003</v>
      </c>
      <c r="Q302" s="18">
        <v>4.266</v>
      </c>
      <c r="S302" s="19">
        <v>0.57584550012545577</v>
      </c>
      <c r="T302" s="19">
        <v>0.65098471723170959</v>
      </c>
      <c r="U302" s="19">
        <v>0.68000736712989451</v>
      </c>
      <c r="W302" s="18">
        <v>3.9348455001254554</v>
      </c>
      <c r="X302" s="18">
        <v>4.9629847172317092</v>
      </c>
      <c r="Y302" s="18">
        <v>4.9460073671298943</v>
      </c>
      <c r="AA302" s="22">
        <f t="shared" si="53"/>
        <v>0.35864306981358707</v>
      </c>
      <c r="AB302" s="22">
        <f t="shared" si="54"/>
        <v>0.54724910651416925</v>
      </c>
      <c r="AC302" s="22">
        <f t="shared" si="55"/>
        <v>0.34494821247598945</v>
      </c>
      <c r="AD302" s="20"/>
      <c r="AE302" s="22">
        <f t="shared" si="50"/>
        <v>0.48104056437389786</v>
      </c>
      <c r="AF302" s="22">
        <f t="shared" si="51"/>
        <v>1.236514522821577</v>
      </c>
      <c r="AG302" s="22">
        <f t="shared" si="52"/>
        <v>0.11792452830188685</v>
      </c>
      <c r="AI302" s="18">
        <v>0.3588855016914641</v>
      </c>
      <c r="AJ302" s="18">
        <f t="shared" si="47"/>
        <v>0</v>
      </c>
      <c r="AL302" s="18">
        <f t="shared" si="48"/>
        <v>3.6774704938449014</v>
      </c>
      <c r="AM302" s="22">
        <f t="shared" si="49"/>
        <v>-0.34494821247598945</v>
      </c>
      <c r="AO302" s="32">
        <v>21276</v>
      </c>
      <c r="AP302" s="34" t="s">
        <v>736</v>
      </c>
      <c r="AQ302" s="34" t="s">
        <v>747</v>
      </c>
    </row>
    <row r="303" spans="4:43" x14ac:dyDescent="0.45">
      <c r="D303" s="17" t="s">
        <v>566</v>
      </c>
      <c r="E303" s="17" t="s">
        <v>567</v>
      </c>
      <c r="G303" s="18">
        <v>8.3937095136877193</v>
      </c>
      <c r="H303" s="18">
        <v>8.9567890454375245</v>
      </c>
      <c r="I303" s="18">
        <v>10.589664677251154</v>
      </c>
      <c r="K303" s="18">
        <v>8.1650399999999994</v>
      </c>
      <c r="L303" s="18">
        <v>10.09168</v>
      </c>
      <c r="M303" s="18">
        <v>10.628</v>
      </c>
      <c r="O303" s="18">
        <v>11.657</v>
      </c>
      <c r="P303" s="18">
        <v>11.829000000000001</v>
      </c>
      <c r="Q303" s="18">
        <v>13.48</v>
      </c>
      <c r="S303" s="19">
        <v>1.6689280188776019</v>
      </c>
      <c r="T303" s="19">
        <v>1.8177763189796035</v>
      </c>
      <c r="U303" s="19">
        <v>1.9581530315521571</v>
      </c>
      <c r="W303" s="18">
        <v>13.325928018877603</v>
      </c>
      <c r="X303" s="18">
        <v>13.646776318979605</v>
      </c>
      <c r="Y303" s="18">
        <v>15.438153031552158</v>
      </c>
      <c r="AA303" s="22">
        <f t="shared" si="53"/>
        <v>0.58760891083338751</v>
      </c>
      <c r="AB303" s="22">
        <f t="shared" si="54"/>
        <v>0.52362372829703974</v>
      </c>
      <c r="AC303" s="22">
        <f t="shared" si="55"/>
        <v>0.45785098037302219</v>
      </c>
      <c r="AD303" s="20"/>
      <c r="AE303" s="22">
        <f t="shared" si="50"/>
        <v>0.42767212408022509</v>
      </c>
      <c r="AF303" s="22">
        <f t="shared" si="51"/>
        <v>0.1721536949249283</v>
      </c>
      <c r="AG303" s="22">
        <f t="shared" si="52"/>
        <v>0.2683477606322921</v>
      </c>
      <c r="AI303" s="18">
        <v>0.93292232845852208</v>
      </c>
      <c r="AJ303" s="18">
        <f t="shared" si="47"/>
        <v>0</v>
      </c>
      <c r="AL303" s="18">
        <f t="shared" si="48"/>
        <v>10.589664677251154</v>
      </c>
      <c r="AM303" s="22">
        <f t="shared" si="49"/>
        <v>-0.45785098037302219</v>
      </c>
      <c r="AO303" s="32">
        <v>33792</v>
      </c>
      <c r="AP303" s="34" t="s">
        <v>736</v>
      </c>
      <c r="AQ303" s="34" t="s">
        <v>747</v>
      </c>
    </row>
    <row r="304" spans="4:43" x14ac:dyDescent="0.45">
      <c r="D304" s="17" t="s">
        <v>568</v>
      </c>
      <c r="E304" s="17" t="s">
        <v>569</v>
      </c>
      <c r="G304" s="18">
        <v>5.3182026774576752</v>
      </c>
      <c r="H304" s="18">
        <v>5.8054236974074671</v>
      </c>
      <c r="I304" s="18">
        <v>7.2751714075605474</v>
      </c>
      <c r="K304" s="18">
        <v>4.9344399999999995</v>
      </c>
      <c r="L304" s="18">
        <v>5.3974399999999996</v>
      </c>
      <c r="M304" s="18">
        <v>5.5628799999999998</v>
      </c>
      <c r="O304" s="18">
        <v>6.8831999999999995</v>
      </c>
      <c r="P304" s="18">
        <v>8.4210400000000014</v>
      </c>
      <c r="Q304" s="18">
        <v>9.0190800000000007</v>
      </c>
      <c r="S304" s="19">
        <v>1.0574225190906705</v>
      </c>
      <c r="T304" s="19">
        <v>1.1782081352207185</v>
      </c>
      <c r="U304" s="19">
        <v>1.3452644045830342</v>
      </c>
      <c r="W304" s="18">
        <v>7.9406225190906694</v>
      </c>
      <c r="X304" s="18">
        <v>9.5992481352207193</v>
      </c>
      <c r="Y304" s="18">
        <v>10.364344404583035</v>
      </c>
      <c r="AA304" s="22">
        <f t="shared" si="53"/>
        <v>0.49310265153087796</v>
      </c>
      <c r="AB304" s="22">
        <f t="shared" si="54"/>
        <v>0.6534965638265926</v>
      </c>
      <c r="AC304" s="22">
        <f t="shared" si="55"/>
        <v>0.42461858614247061</v>
      </c>
      <c r="AD304" s="20"/>
      <c r="AE304" s="22">
        <f t="shared" si="50"/>
        <v>0.39493032644028508</v>
      </c>
      <c r="AF304" s="22">
        <f t="shared" si="51"/>
        <v>0.56019149819173575</v>
      </c>
      <c r="AG304" s="22">
        <f t="shared" si="52"/>
        <v>0.62129688219052015</v>
      </c>
      <c r="AI304" s="18">
        <v>0.66190949459914283</v>
      </c>
      <c r="AJ304" s="18">
        <f t="shared" si="47"/>
        <v>0</v>
      </c>
      <c r="AL304" s="18">
        <f t="shared" si="48"/>
        <v>7.2751714075605474</v>
      </c>
      <c r="AM304" s="22">
        <f t="shared" si="49"/>
        <v>-0.42461858614247061</v>
      </c>
      <c r="AO304" s="32">
        <v>33698</v>
      </c>
      <c r="AP304" s="34" t="s">
        <v>731</v>
      </c>
      <c r="AQ304" s="34" t="s">
        <v>731</v>
      </c>
    </row>
    <row r="305" spans="4:43" x14ac:dyDescent="0.45">
      <c r="D305" s="17" t="s">
        <v>570</v>
      </c>
      <c r="E305" s="17" t="s">
        <v>571</v>
      </c>
      <c r="G305" s="18">
        <v>7.0169752624706829</v>
      </c>
      <c r="H305" s="18">
        <v>8.0413506423247227</v>
      </c>
      <c r="I305" s="18">
        <v>8.7435548748379048</v>
      </c>
      <c r="K305" s="18">
        <v>8.3209999999999997</v>
      </c>
      <c r="L305" s="18">
        <v>7.1547200000000002</v>
      </c>
      <c r="M305" s="18">
        <v>7.8437999999999999</v>
      </c>
      <c r="O305" s="18">
        <v>8.6758800000000011</v>
      </c>
      <c r="P305" s="18">
        <v>9.1062399999999997</v>
      </c>
      <c r="Q305" s="18">
        <v>8.9469999999999992</v>
      </c>
      <c r="S305" s="19">
        <v>1.3951908395461334</v>
      </c>
      <c r="T305" s="19">
        <v>1.6319885057106722</v>
      </c>
      <c r="U305" s="19">
        <v>1.6167857063015878</v>
      </c>
      <c r="W305" s="18">
        <v>10.071070839546135</v>
      </c>
      <c r="X305" s="18">
        <v>10.738228505710671</v>
      </c>
      <c r="Y305" s="18">
        <v>10.563785706301587</v>
      </c>
      <c r="AA305" s="22">
        <f t="shared" si="53"/>
        <v>0.43524388541168979</v>
      </c>
      <c r="AB305" s="22">
        <f t="shared" si="54"/>
        <v>0.33537623010632595</v>
      </c>
      <c r="AC305" s="22">
        <f t="shared" si="55"/>
        <v>0.20817972295249387</v>
      </c>
      <c r="AD305" s="20"/>
      <c r="AE305" s="22">
        <f t="shared" si="50"/>
        <v>4.2648720105756689E-2</v>
      </c>
      <c r="AF305" s="22">
        <f t="shared" si="51"/>
        <v>0.27275980052329085</v>
      </c>
      <c r="AG305" s="22">
        <f t="shared" si="52"/>
        <v>0.14064611540324834</v>
      </c>
      <c r="AI305" s="18">
        <v>0.76424876900726768</v>
      </c>
      <c r="AJ305" s="18">
        <f t="shared" si="47"/>
        <v>0</v>
      </c>
      <c r="AL305" s="18">
        <f t="shared" si="48"/>
        <v>8.7435548748379048</v>
      </c>
      <c r="AM305" s="22">
        <f t="shared" si="49"/>
        <v>-0.20817972295249387</v>
      </c>
      <c r="AO305" s="32">
        <v>31780</v>
      </c>
      <c r="AP305" s="34" t="s">
        <v>734</v>
      </c>
      <c r="AQ305" s="34" t="s">
        <v>743</v>
      </c>
    </row>
    <row r="306" spans="4:43" x14ac:dyDescent="0.45">
      <c r="D306" s="17" t="s">
        <v>572</v>
      </c>
      <c r="E306" s="17" t="s">
        <v>573</v>
      </c>
      <c r="G306" s="18">
        <v>8.9291228963233724</v>
      </c>
      <c r="H306" s="18">
        <v>8.9467860682398594</v>
      </c>
      <c r="I306" s="18">
        <v>9.677344509531256</v>
      </c>
      <c r="K306" s="18">
        <v>8.2210000000000001</v>
      </c>
      <c r="L306" s="18">
        <v>9.4899199999999997</v>
      </c>
      <c r="M306" s="18">
        <v>9.5093999999999994</v>
      </c>
      <c r="O306" s="18">
        <v>9.4477999999999991</v>
      </c>
      <c r="P306" s="18">
        <v>10.045560000000002</v>
      </c>
      <c r="Q306" s="18">
        <v>10.268040000000001</v>
      </c>
      <c r="S306" s="19">
        <v>1.7753846927123975</v>
      </c>
      <c r="T306" s="19">
        <v>1.8157462192444231</v>
      </c>
      <c r="U306" s="19">
        <v>1.7894543468804327</v>
      </c>
      <c r="W306" s="18">
        <v>11.223184692712397</v>
      </c>
      <c r="X306" s="18">
        <v>11.861306219244424</v>
      </c>
      <c r="Y306" s="18">
        <v>12.057494346880434</v>
      </c>
      <c r="AA306" s="22">
        <f t="shared" si="53"/>
        <v>0.25691905274745641</v>
      </c>
      <c r="AB306" s="22">
        <f t="shared" si="54"/>
        <v>0.32576169015047785</v>
      </c>
      <c r="AC306" s="22">
        <f t="shared" si="55"/>
        <v>0.24595071871265498</v>
      </c>
      <c r="AD306" s="20"/>
      <c r="AE306" s="22">
        <f t="shared" si="50"/>
        <v>0.14922758788468543</v>
      </c>
      <c r="AF306" s="22">
        <f t="shared" si="51"/>
        <v>5.8550546263825422E-2</v>
      </c>
      <c r="AG306" s="22">
        <f t="shared" si="52"/>
        <v>7.9777903968704822E-2</v>
      </c>
      <c r="AI306" s="18">
        <v>0.96118609185417347</v>
      </c>
      <c r="AJ306" s="18">
        <f t="shared" si="47"/>
        <v>0</v>
      </c>
      <c r="AL306" s="18">
        <f t="shared" si="48"/>
        <v>9.677344509531256</v>
      </c>
      <c r="AM306" s="22">
        <f t="shared" si="49"/>
        <v>-0.24595071871265498</v>
      </c>
      <c r="AO306" s="32">
        <v>41782</v>
      </c>
      <c r="AP306" s="34" t="s">
        <v>738</v>
      </c>
      <c r="AQ306" s="34" t="s">
        <v>759</v>
      </c>
    </row>
    <row r="307" spans="4:43" x14ac:dyDescent="0.45">
      <c r="D307" s="17" t="s">
        <v>574</v>
      </c>
      <c r="E307" s="17" t="s">
        <v>575</v>
      </c>
      <c r="G307" s="18">
        <v>1.9446543815639334</v>
      </c>
      <c r="H307" s="18">
        <v>1.915506327695492</v>
      </c>
      <c r="I307" s="18">
        <v>2.2962753052506901</v>
      </c>
      <c r="K307" s="18">
        <v>1.9129200000000002</v>
      </c>
      <c r="L307" s="18">
        <v>1.6930000000000001</v>
      </c>
      <c r="M307" s="18">
        <v>1.63</v>
      </c>
      <c r="O307" s="18">
        <v>0.80800000000000005</v>
      </c>
      <c r="P307" s="18">
        <v>2.7850000000000001</v>
      </c>
      <c r="Q307" s="18">
        <v>2.464</v>
      </c>
      <c r="S307" s="19">
        <v>0.38665719597904696</v>
      </c>
      <c r="T307" s="19">
        <v>0.38875114995748583</v>
      </c>
      <c r="U307" s="19">
        <v>0.42460819934311428</v>
      </c>
      <c r="W307" s="18">
        <v>1.1946571959790468</v>
      </c>
      <c r="X307" s="18">
        <v>3.1737511499574858</v>
      </c>
      <c r="Y307" s="18">
        <v>2.8886081993431145</v>
      </c>
      <c r="AA307" s="22">
        <f t="shared" si="53"/>
        <v>-0.38567119828343094</v>
      </c>
      <c r="AB307" s="22">
        <f t="shared" si="54"/>
        <v>0.65687322671273207</v>
      </c>
      <c r="AC307" s="22">
        <f t="shared" si="55"/>
        <v>0.25795377964392557</v>
      </c>
      <c r="AD307" s="20"/>
      <c r="AE307" s="22">
        <f t="shared" si="50"/>
        <v>-0.57760910022374168</v>
      </c>
      <c r="AF307" s="22">
        <f t="shared" si="51"/>
        <v>0.64500886001181335</v>
      </c>
      <c r="AG307" s="22">
        <f t="shared" si="52"/>
        <v>0.51165644171779145</v>
      </c>
      <c r="AI307" s="18">
        <v>0.24557395886583766</v>
      </c>
      <c r="AJ307" s="18">
        <f t="shared" si="47"/>
        <v>0</v>
      </c>
      <c r="AL307" s="18">
        <f t="shared" si="48"/>
        <v>2.2962753052506901</v>
      </c>
      <c r="AM307" s="22">
        <f t="shared" si="49"/>
        <v>-0.25795377964392557</v>
      </c>
      <c r="AO307" s="32">
        <v>13528</v>
      </c>
      <c r="AP307" s="34" t="s">
        <v>732</v>
      </c>
      <c r="AQ307" s="34" t="s">
        <v>746</v>
      </c>
    </row>
    <row r="308" spans="4:43" x14ac:dyDescent="0.45">
      <c r="D308" s="17" t="s">
        <v>576</v>
      </c>
      <c r="E308" s="17" t="s">
        <v>577</v>
      </c>
      <c r="G308" s="18">
        <v>4.6840010182670504</v>
      </c>
      <c r="H308" s="18">
        <v>5.4857377542511587</v>
      </c>
      <c r="I308" s="18">
        <v>5.8697747846811961</v>
      </c>
      <c r="K308" s="18">
        <v>4.468</v>
      </c>
      <c r="L308" s="18">
        <v>5.7616800000000001</v>
      </c>
      <c r="M308" s="18">
        <v>6.8544</v>
      </c>
      <c r="O308" s="18">
        <v>6.71096</v>
      </c>
      <c r="P308" s="18">
        <v>7.29556</v>
      </c>
      <c r="Q308" s="18">
        <v>6.6532000000000009</v>
      </c>
      <c r="S308" s="19">
        <v>0.93132369271171478</v>
      </c>
      <c r="T308" s="19">
        <v>1.1133280164602781</v>
      </c>
      <c r="U308" s="19">
        <v>1.0853901081347048</v>
      </c>
      <c r="W308" s="18">
        <v>7.6422836927117155</v>
      </c>
      <c r="X308" s="18">
        <v>8.4088880164602777</v>
      </c>
      <c r="Y308" s="18">
        <v>7.7385901081347059</v>
      </c>
      <c r="AA308" s="22">
        <f t="shared" si="53"/>
        <v>0.63157174025106144</v>
      </c>
      <c r="AB308" s="22">
        <f t="shared" si="54"/>
        <v>0.53286365356124266</v>
      </c>
      <c r="AC308" s="22">
        <f t="shared" si="55"/>
        <v>0.31837939137472554</v>
      </c>
      <c r="AD308" s="20"/>
      <c r="AE308" s="22">
        <f t="shared" si="50"/>
        <v>0.50200537153088631</v>
      </c>
      <c r="AF308" s="22">
        <f t="shared" si="51"/>
        <v>0.26622096333013978</v>
      </c>
      <c r="AG308" s="22">
        <f t="shared" si="52"/>
        <v>-2.9353408029878496E-2</v>
      </c>
      <c r="AI308" s="18">
        <v>0.58553417816683728</v>
      </c>
      <c r="AJ308" s="18">
        <f t="shared" si="47"/>
        <v>0</v>
      </c>
      <c r="AL308" s="18">
        <f t="shared" si="48"/>
        <v>5.8697747846811961</v>
      </c>
      <c r="AM308" s="22">
        <f t="shared" si="49"/>
        <v>-0.31837939137472554</v>
      </c>
      <c r="AO308" s="32">
        <v>29424</v>
      </c>
      <c r="AP308" s="34" t="s">
        <v>732</v>
      </c>
      <c r="AQ308" s="34" t="s">
        <v>741</v>
      </c>
    </row>
    <row r="309" spans="4:43" x14ac:dyDescent="0.45">
      <c r="D309" s="17" t="s">
        <v>578</v>
      </c>
      <c r="E309" s="17" t="s">
        <v>579</v>
      </c>
      <c r="G309" s="18">
        <v>5.424930099497411</v>
      </c>
      <c r="H309" s="18">
        <v>5.7245516139508759</v>
      </c>
      <c r="I309" s="18">
        <v>6.8413942274887125</v>
      </c>
      <c r="K309" s="18">
        <v>4.1167600000000002</v>
      </c>
      <c r="L309" s="18">
        <v>4.04148</v>
      </c>
      <c r="M309" s="18">
        <v>4.4413999999999998</v>
      </c>
      <c r="O309" s="18">
        <v>5.0577199999999998</v>
      </c>
      <c r="P309" s="18">
        <v>4.7339200000000003</v>
      </c>
      <c r="Q309" s="18">
        <v>4.5077199999999999</v>
      </c>
      <c r="S309" s="19">
        <v>1.0786432183219492</v>
      </c>
      <c r="T309" s="19">
        <v>1.1617951821604009</v>
      </c>
      <c r="U309" s="19">
        <v>1.2650539233200617</v>
      </c>
      <c r="W309" s="18">
        <v>6.1363632183219492</v>
      </c>
      <c r="X309" s="18">
        <v>5.8957151821604015</v>
      </c>
      <c r="Y309" s="18">
        <v>5.7727739233200621</v>
      </c>
      <c r="AA309" s="22">
        <f t="shared" si="53"/>
        <v>0.13114143514779084</v>
      </c>
      <c r="AB309" s="22">
        <f t="shared" si="54"/>
        <v>2.9899908281444385E-2</v>
      </c>
      <c r="AC309" s="22">
        <f t="shared" si="55"/>
        <v>-0.15619919984656572</v>
      </c>
      <c r="AD309" s="20"/>
      <c r="AE309" s="22">
        <f t="shared" si="50"/>
        <v>0.22856809724151991</v>
      </c>
      <c r="AF309" s="22">
        <f t="shared" si="51"/>
        <v>0.17133327394914744</v>
      </c>
      <c r="AG309" s="22">
        <f t="shared" si="52"/>
        <v>1.493222857657499E-2</v>
      </c>
      <c r="AI309" s="18">
        <v>0.51805265956591773</v>
      </c>
      <c r="AJ309" s="18">
        <f t="shared" si="47"/>
        <v>0</v>
      </c>
      <c r="AL309" s="18">
        <f t="shared" si="48"/>
        <v>6.8413942274887125</v>
      </c>
      <c r="AM309" s="22">
        <f t="shared" si="49"/>
        <v>0.15619919984656572</v>
      </c>
      <c r="AO309" s="32">
        <v>20776</v>
      </c>
      <c r="AP309" s="34" t="s">
        <v>737</v>
      </c>
      <c r="AQ309" s="34" t="s">
        <v>737</v>
      </c>
    </row>
    <row r="310" spans="4:43" x14ac:dyDescent="0.45">
      <c r="D310" s="17" t="s">
        <v>580</v>
      </c>
      <c r="E310" s="17" t="s">
        <v>581</v>
      </c>
      <c r="G310" s="18">
        <v>61.528794545634618</v>
      </c>
      <c r="H310" s="18">
        <v>68.671669102928291</v>
      </c>
      <c r="I310" s="18">
        <v>82.958173207906924</v>
      </c>
      <c r="K310" s="18">
        <v>69.135999999999996</v>
      </c>
      <c r="L310" s="18">
        <v>59.182720000000003</v>
      </c>
      <c r="M310" s="18">
        <v>71.337159999999997</v>
      </c>
      <c r="O310" s="18">
        <v>70.383080000000007</v>
      </c>
      <c r="P310" s="18">
        <v>72.747600000000006</v>
      </c>
      <c r="Q310" s="18">
        <v>83.536439999999999</v>
      </c>
      <c r="S310" s="19">
        <v>12.233819745312831</v>
      </c>
      <c r="T310" s="19">
        <v>13.936884440043061</v>
      </c>
      <c r="U310" s="19">
        <v>15.339937883779998</v>
      </c>
      <c r="W310" s="18">
        <v>82.616899745312836</v>
      </c>
      <c r="X310" s="18">
        <v>86.684484440043079</v>
      </c>
      <c r="Y310" s="18">
        <v>98.876377883780009</v>
      </c>
      <c r="AA310" s="22">
        <f t="shared" si="53"/>
        <v>0.34273554935384948</v>
      </c>
      <c r="AB310" s="22">
        <f t="shared" si="54"/>
        <v>0.26230344438135533</v>
      </c>
      <c r="AC310" s="22">
        <f t="shared" si="55"/>
        <v>0.19188229514142538</v>
      </c>
      <c r="AD310" s="20"/>
      <c r="AE310" s="22">
        <f t="shared" si="50"/>
        <v>1.8038069891229042E-2</v>
      </c>
      <c r="AF310" s="22">
        <f t="shared" si="51"/>
        <v>0.22920338909735818</v>
      </c>
      <c r="AG310" s="22">
        <f t="shared" si="52"/>
        <v>0.17100877018373037</v>
      </c>
      <c r="AI310" s="18">
        <v>7.8663907122221355</v>
      </c>
      <c r="AJ310" s="18">
        <f t="shared" si="47"/>
        <v>0</v>
      </c>
      <c r="AL310" s="18">
        <f t="shared" si="48"/>
        <v>82.958173207906924</v>
      </c>
      <c r="AM310" s="22">
        <f t="shared" si="49"/>
        <v>-0.19188229514142538</v>
      </c>
      <c r="AO310" s="32">
        <v>352866</v>
      </c>
      <c r="AP310" s="34" t="s">
        <v>581</v>
      </c>
      <c r="AQ310" s="34" t="s">
        <v>581</v>
      </c>
    </row>
    <row r="311" spans="4:43" x14ac:dyDescent="0.45">
      <c r="D311" s="17" t="s">
        <v>582</v>
      </c>
      <c r="E311" s="17" t="s">
        <v>583</v>
      </c>
      <c r="G311" s="18">
        <v>8.8051789305870312</v>
      </c>
      <c r="H311" s="18">
        <v>9.9528135249842098</v>
      </c>
      <c r="I311" s="18">
        <v>11.366503223242585</v>
      </c>
      <c r="K311" s="18">
        <v>9.1184799999999999</v>
      </c>
      <c r="L311" s="18">
        <v>10.232559999999999</v>
      </c>
      <c r="M311" s="18">
        <v>12.74112</v>
      </c>
      <c r="O311" s="18">
        <v>12.944280000000001</v>
      </c>
      <c r="P311" s="18">
        <v>14.215639999999999</v>
      </c>
      <c r="Q311" s="18">
        <v>15.83384</v>
      </c>
      <c r="S311" s="19">
        <v>1.7507408142399694</v>
      </c>
      <c r="T311" s="19">
        <v>2.0199190403118892</v>
      </c>
      <c r="U311" s="19">
        <v>2.1017995775214064</v>
      </c>
      <c r="W311" s="18">
        <v>14.695020814239969</v>
      </c>
      <c r="X311" s="18">
        <v>16.235559040311891</v>
      </c>
      <c r="Y311" s="18">
        <v>17.935639577521407</v>
      </c>
      <c r="AA311" s="22">
        <f t="shared" si="53"/>
        <v>0.6689065526190584</v>
      </c>
      <c r="AB311" s="22">
        <f t="shared" si="54"/>
        <v>0.63125321292881842</v>
      </c>
      <c r="AC311" s="22">
        <f t="shared" si="55"/>
        <v>0.57793819482196107</v>
      </c>
      <c r="AD311" s="20"/>
      <c r="AE311" s="22">
        <f t="shared" si="50"/>
        <v>0.41956554162535875</v>
      </c>
      <c r="AF311" s="22">
        <f t="shared" si="51"/>
        <v>0.38925547468082272</v>
      </c>
      <c r="AG311" s="22">
        <f t="shared" si="52"/>
        <v>0.24273533252963631</v>
      </c>
      <c r="AI311" s="18">
        <v>0.85562049318365985</v>
      </c>
      <c r="AJ311" s="18">
        <f t="shared" si="47"/>
        <v>0</v>
      </c>
      <c r="AL311" s="18">
        <f t="shared" si="48"/>
        <v>11.366503223242585</v>
      </c>
      <c r="AM311" s="22">
        <f t="shared" si="49"/>
        <v>-0.57793819482196107</v>
      </c>
      <c r="AO311" s="32">
        <v>49515</v>
      </c>
      <c r="AP311" s="34" t="s">
        <v>581</v>
      </c>
      <c r="AQ311" s="34" t="s">
        <v>761</v>
      </c>
    </row>
    <row r="312" spans="4:43" x14ac:dyDescent="0.45">
      <c r="D312" s="17" t="s">
        <v>584</v>
      </c>
      <c r="E312" s="17" t="s">
        <v>585</v>
      </c>
      <c r="G312" s="18">
        <v>1.50907894994492</v>
      </c>
      <c r="H312" s="18">
        <v>1.5653369644729285</v>
      </c>
      <c r="I312" s="18">
        <v>1.5731310718614746</v>
      </c>
      <c r="K312" s="18">
        <v>0.94799999999999995</v>
      </c>
      <c r="L312" s="18">
        <v>1.2729999999999999</v>
      </c>
      <c r="M312" s="18">
        <v>1.4530000000000001</v>
      </c>
      <c r="O312" s="18">
        <v>1.458</v>
      </c>
      <c r="P312" s="18">
        <v>1.387</v>
      </c>
      <c r="Q312" s="18">
        <v>1.6439999999999999</v>
      </c>
      <c r="S312" s="19">
        <v>0.30005138230652939</v>
      </c>
      <c r="T312" s="19">
        <v>0.31768443476870023</v>
      </c>
      <c r="U312" s="19">
        <v>0.2908903606751459</v>
      </c>
      <c r="W312" s="18">
        <v>1.7580513823065294</v>
      </c>
      <c r="X312" s="18">
        <v>1.7046844347687002</v>
      </c>
      <c r="Y312" s="18">
        <v>1.934890360675146</v>
      </c>
      <c r="AA312" s="22">
        <f t="shared" si="53"/>
        <v>0.16498303973473133</v>
      </c>
      <c r="AB312" s="22">
        <f t="shared" si="54"/>
        <v>8.9020749818357531E-2</v>
      </c>
      <c r="AC312" s="22">
        <f t="shared" si="55"/>
        <v>0.22996131427599623</v>
      </c>
      <c r="AD312" s="20"/>
      <c r="AE312" s="22">
        <f t="shared" si="50"/>
        <v>0.53797468354430378</v>
      </c>
      <c r="AF312" s="22">
        <f t="shared" si="51"/>
        <v>8.9552238805970241E-2</v>
      </c>
      <c r="AG312" s="22">
        <f t="shared" si="52"/>
        <v>0.13145216792842382</v>
      </c>
      <c r="AI312" s="18">
        <v>0.17140389371814377</v>
      </c>
      <c r="AJ312" s="18">
        <f t="shared" si="47"/>
        <v>0</v>
      </c>
      <c r="AL312" s="18">
        <f t="shared" si="48"/>
        <v>1.5731310718614746</v>
      </c>
      <c r="AM312" s="22">
        <f t="shared" si="49"/>
        <v>-0.22996131427599623</v>
      </c>
      <c r="AO312" s="32">
        <v>10092</v>
      </c>
      <c r="AP312" s="34" t="s">
        <v>739</v>
      </c>
      <c r="AQ312" s="34" t="s">
        <v>754</v>
      </c>
    </row>
    <row r="313" spans="4:43" x14ac:dyDescent="0.45">
      <c r="D313" s="17" t="s">
        <v>586</v>
      </c>
      <c r="E313" s="17" t="s">
        <v>587</v>
      </c>
      <c r="G313" s="18">
        <v>2.861794523851859</v>
      </c>
      <c r="H313" s="18">
        <v>2.7026625239435025</v>
      </c>
      <c r="I313" s="18">
        <v>3.0310426280715359</v>
      </c>
      <c r="K313" s="18">
        <v>3.1114000000000002</v>
      </c>
      <c r="L313" s="18">
        <v>2.3940399999999999</v>
      </c>
      <c r="M313" s="18">
        <v>2.9609999999999999</v>
      </c>
      <c r="O313" s="18">
        <v>3.07104</v>
      </c>
      <c r="P313" s="18">
        <v>2.9570799999999999</v>
      </c>
      <c r="Q313" s="18">
        <v>3.4356</v>
      </c>
      <c r="S313" s="19">
        <v>0.56901290869529897</v>
      </c>
      <c r="T313" s="19">
        <v>0.54850414688740279</v>
      </c>
      <c r="U313" s="19">
        <v>0.5604752833838319</v>
      </c>
      <c r="W313" s="18">
        <v>3.6400529086952989</v>
      </c>
      <c r="X313" s="18">
        <v>3.5055841468874029</v>
      </c>
      <c r="Y313" s="18">
        <v>3.9960752833838318</v>
      </c>
      <c r="AA313" s="22">
        <f t="shared" si="53"/>
        <v>0.27194768120386775</v>
      </c>
      <c r="AB313" s="22">
        <f t="shared" si="54"/>
        <v>0.29708541700291291</v>
      </c>
      <c r="AC313" s="22">
        <f t="shared" si="55"/>
        <v>0.31838306936853811</v>
      </c>
      <c r="AD313" s="20"/>
      <c r="AE313" s="22">
        <f t="shared" si="50"/>
        <v>-1.2971652632255632E-2</v>
      </c>
      <c r="AF313" s="22">
        <f t="shared" si="51"/>
        <v>0.23518404036691115</v>
      </c>
      <c r="AG313" s="22">
        <f t="shared" si="52"/>
        <v>0.16028368794326248</v>
      </c>
      <c r="AI313" s="18">
        <v>0.28665652717022899</v>
      </c>
      <c r="AJ313" s="18">
        <f t="shared" si="47"/>
        <v>0</v>
      </c>
      <c r="AL313" s="18">
        <f t="shared" si="48"/>
        <v>3.0310426280715359</v>
      </c>
      <c r="AM313" s="22">
        <f t="shared" si="49"/>
        <v>-0.31838306936853811</v>
      </c>
      <c r="AO313" s="32">
        <v>16470</v>
      </c>
      <c r="AP313" s="34" t="s">
        <v>739</v>
      </c>
      <c r="AQ313" s="34" t="s">
        <v>754</v>
      </c>
    </row>
    <row r="314" spans="4:43" x14ac:dyDescent="0.45">
      <c r="D314" s="17" t="s">
        <v>588</v>
      </c>
      <c r="E314" s="17" t="s">
        <v>589</v>
      </c>
      <c r="G314" s="18">
        <v>4.4807996234535601</v>
      </c>
      <c r="H314" s="18">
        <v>4.7820135374482176</v>
      </c>
      <c r="I314" s="18">
        <v>5.7578025438777978</v>
      </c>
      <c r="K314" s="18">
        <v>4.5789999999999997</v>
      </c>
      <c r="L314" s="18">
        <v>4.9950000000000001</v>
      </c>
      <c r="M314" s="18">
        <v>6.4980000000000002</v>
      </c>
      <c r="O314" s="18">
        <v>6.4530000000000003</v>
      </c>
      <c r="P314" s="18">
        <v>7.1</v>
      </c>
      <c r="Q314" s="18">
        <v>5.3369999999999997</v>
      </c>
      <c r="S314" s="19">
        <v>0.89092099581992645</v>
      </c>
      <c r="T314" s="19">
        <v>0.97050750233323524</v>
      </c>
      <c r="U314" s="19">
        <v>1.0646851293217423</v>
      </c>
      <c r="W314" s="18">
        <v>7.3439209958199259</v>
      </c>
      <c r="X314" s="18">
        <v>8.0705075023332355</v>
      </c>
      <c r="Y314" s="18">
        <v>6.4016851293217423</v>
      </c>
      <c r="AA314" s="22">
        <f t="shared" si="53"/>
        <v>0.63897554297677461</v>
      </c>
      <c r="AB314" s="22">
        <f t="shared" si="54"/>
        <v>0.68767976902044226</v>
      </c>
      <c r="AC314" s="22">
        <f t="shared" si="55"/>
        <v>0.11182783371558601</v>
      </c>
      <c r="AD314" s="20"/>
      <c r="AE314" s="22">
        <f t="shared" si="50"/>
        <v>0.40925966368202676</v>
      </c>
      <c r="AF314" s="22">
        <f t="shared" si="51"/>
        <v>0.42142142142142131</v>
      </c>
      <c r="AG314" s="22">
        <f t="shared" si="52"/>
        <v>-0.17867036011080339</v>
      </c>
      <c r="AI314" s="18">
        <v>0.57929191779937261</v>
      </c>
      <c r="AJ314" s="18">
        <f t="shared" si="47"/>
        <v>0</v>
      </c>
      <c r="AL314" s="18">
        <f t="shared" si="48"/>
        <v>5.7578025438777978</v>
      </c>
      <c r="AM314" s="22">
        <f t="shared" si="49"/>
        <v>-0.11182783371558601</v>
      </c>
      <c r="AO314" s="32">
        <v>30910</v>
      </c>
      <c r="AP314" s="34" t="s">
        <v>738</v>
      </c>
      <c r="AQ314" s="34" t="s">
        <v>752</v>
      </c>
    </row>
    <row r="315" spans="4:43" x14ac:dyDescent="0.45">
      <c r="D315" s="17" t="s">
        <v>590</v>
      </c>
      <c r="E315" s="17" t="s">
        <v>591</v>
      </c>
      <c r="G315" s="18">
        <v>9.2408727758318587</v>
      </c>
      <c r="H315" s="18">
        <v>9.6030238109975397</v>
      </c>
      <c r="I315" s="18">
        <v>10.67381777314114</v>
      </c>
      <c r="K315" s="18">
        <v>10.585000000000001</v>
      </c>
      <c r="L315" s="18">
        <v>9.7059999999999995</v>
      </c>
      <c r="M315" s="18">
        <v>10.19</v>
      </c>
      <c r="O315" s="18">
        <v>11.893000000000001</v>
      </c>
      <c r="P315" s="18">
        <v>14.353999999999999</v>
      </c>
      <c r="Q315" s="18">
        <v>15.622999999999999</v>
      </c>
      <c r="S315" s="19">
        <v>1.8373701721890208</v>
      </c>
      <c r="T315" s="19">
        <v>1.948929374765227</v>
      </c>
      <c r="U315" s="19">
        <v>1.97371392463553</v>
      </c>
      <c r="W315" s="18">
        <v>13.730370172189021</v>
      </c>
      <c r="X315" s="18">
        <v>16.302929374765228</v>
      </c>
      <c r="Y315" s="18">
        <v>17.59671392463553</v>
      </c>
      <c r="AA315" s="22">
        <f t="shared" si="53"/>
        <v>0.48583045187017199</v>
      </c>
      <c r="AB315" s="22">
        <f t="shared" si="54"/>
        <v>0.69768707186738899</v>
      </c>
      <c r="AC315" s="22">
        <f t="shared" si="55"/>
        <v>0.64858669115699996</v>
      </c>
      <c r="AD315" s="20"/>
      <c r="AE315" s="22">
        <f t="shared" si="50"/>
        <v>0.12357109116674536</v>
      </c>
      <c r="AF315" s="22">
        <f t="shared" si="51"/>
        <v>0.47887904389037705</v>
      </c>
      <c r="AG315" s="22">
        <f t="shared" si="52"/>
        <v>0.53316977428851819</v>
      </c>
      <c r="AI315" s="18">
        <v>0.87920957107685827</v>
      </c>
      <c r="AJ315" s="18">
        <f t="shared" si="47"/>
        <v>0</v>
      </c>
      <c r="AL315" s="18">
        <f t="shared" si="48"/>
        <v>10.67381777314114</v>
      </c>
      <c r="AM315" s="22">
        <f t="shared" si="49"/>
        <v>-0.64858669115699996</v>
      </c>
      <c r="AO315" s="32">
        <v>27491</v>
      </c>
      <c r="AP315" s="34" t="s">
        <v>217</v>
      </c>
      <c r="AQ315" s="34" t="s">
        <v>217</v>
      </c>
    </row>
    <row r="316" spans="4:43" x14ac:dyDescent="0.45">
      <c r="D316" s="17" t="s">
        <v>592</v>
      </c>
      <c r="E316" s="17" t="s">
        <v>593</v>
      </c>
      <c r="G316" s="18">
        <v>15.30673847137594</v>
      </c>
      <c r="H316" s="18">
        <v>15.67816799707008</v>
      </c>
      <c r="I316" s="18">
        <v>18.27510240918852</v>
      </c>
      <c r="K316" s="18">
        <v>12.548999999999999</v>
      </c>
      <c r="L316" s="18">
        <v>12.81256</v>
      </c>
      <c r="M316" s="18">
        <v>16.46</v>
      </c>
      <c r="O316" s="18">
        <v>16.392599999999998</v>
      </c>
      <c r="P316" s="18">
        <v>18.20064</v>
      </c>
      <c r="Q316" s="18">
        <v>19.89012</v>
      </c>
      <c r="S316" s="19">
        <v>3.0434511309752992</v>
      </c>
      <c r="T316" s="19">
        <v>3.181877162170645</v>
      </c>
      <c r="U316" s="19">
        <v>3.3792804848064129</v>
      </c>
      <c r="W316" s="18">
        <v>19.436051130975297</v>
      </c>
      <c r="X316" s="18">
        <v>21.382517162170643</v>
      </c>
      <c r="Y316" s="18">
        <v>23.269400484806411</v>
      </c>
      <c r="AA316" s="22">
        <f t="shared" si="53"/>
        <v>0.26977090301250628</v>
      </c>
      <c r="AB316" s="22">
        <f t="shared" si="54"/>
        <v>0.36384028836574439</v>
      </c>
      <c r="AC316" s="22">
        <f t="shared" si="55"/>
        <v>0.27328427298480218</v>
      </c>
      <c r="AD316" s="20"/>
      <c r="AE316" s="22">
        <f t="shared" si="50"/>
        <v>0.30628735357398984</v>
      </c>
      <c r="AF316" s="22">
        <f t="shared" si="51"/>
        <v>0.420531103854343</v>
      </c>
      <c r="AG316" s="22">
        <f t="shared" si="52"/>
        <v>0.20839125151883345</v>
      </c>
      <c r="AI316" s="18">
        <v>1.8210046627903262</v>
      </c>
      <c r="AJ316" s="18">
        <f t="shared" si="47"/>
        <v>0</v>
      </c>
      <c r="AL316" s="18">
        <f t="shared" si="48"/>
        <v>18.27510240918852</v>
      </c>
      <c r="AM316" s="22">
        <f t="shared" si="49"/>
        <v>-0.27328427298480218</v>
      </c>
      <c r="AO316" s="32">
        <v>65589</v>
      </c>
      <c r="AP316" s="34" t="s">
        <v>581</v>
      </c>
      <c r="AQ316" s="34" t="s">
        <v>753</v>
      </c>
    </row>
    <row r="317" spans="4:43" x14ac:dyDescent="0.45">
      <c r="D317" s="17" t="s">
        <v>594</v>
      </c>
      <c r="E317" s="17" t="s">
        <v>595</v>
      </c>
      <c r="G317" s="18">
        <v>2.8201133804974359</v>
      </c>
      <c r="H317" s="18">
        <v>2.9285502082416639</v>
      </c>
      <c r="I317" s="18">
        <v>3.0263356071415379</v>
      </c>
      <c r="K317" s="18">
        <v>2.6269999999999998</v>
      </c>
      <c r="L317" s="18">
        <v>2.2549999999999999</v>
      </c>
      <c r="M317" s="18">
        <v>3.4060000000000001</v>
      </c>
      <c r="O317" s="18">
        <v>3.177</v>
      </c>
      <c r="P317" s="18">
        <v>3.452</v>
      </c>
      <c r="Q317" s="18">
        <v>4.1180000000000003</v>
      </c>
      <c r="S317" s="19">
        <v>0.56072541341212134</v>
      </c>
      <c r="T317" s="19">
        <v>0.5943479510881392</v>
      </c>
      <c r="U317" s="19">
        <v>0.55960490008232333</v>
      </c>
      <c r="W317" s="18">
        <v>3.7377254134121212</v>
      </c>
      <c r="X317" s="18">
        <v>4.0463479510881397</v>
      </c>
      <c r="Y317" s="18">
        <v>4.677604900082323</v>
      </c>
      <c r="AA317" s="22">
        <f t="shared" si="53"/>
        <v>0.32538125568299986</v>
      </c>
      <c r="AB317" s="22">
        <f t="shared" si="54"/>
        <v>0.381689799854111</v>
      </c>
      <c r="AC317" s="22">
        <f t="shared" si="55"/>
        <v>0.54563323679109632</v>
      </c>
      <c r="AD317" s="20"/>
      <c r="AE317" s="22">
        <f t="shared" si="50"/>
        <v>0.20936429387133623</v>
      </c>
      <c r="AF317" s="22">
        <f t="shared" si="51"/>
        <v>0.5308203991130821</v>
      </c>
      <c r="AG317" s="22">
        <f t="shared" si="52"/>
        <v>0.20904286553141518</v>
      </c>
      <c r="AI317" s="18">
        <v>0.30263471947464515</v>
      </c>
      <c r="AJ317" s="18">
        <f t="shared" si="47"/>
        <v>0</v>
      </c>
      <c r="AL317" s="18">
        <f t="shared" si="48"/>
        <v>3.0263356071415379</v>
      </c>
      <c r="AM317" s="22">
        <f t="shared" si="49"/>
        <v>-0.54563323679109632</v>
      </c>
      <c r="AO317" s="32">
        <v>21835</v>
      </c>
      <c r="AP317" s="34" t="s">
        <v>740</v>
      </c>
      <c r="AQ317" s="34" t="s">
        <v>740</v>
      </c>
    </row>
    <row r="318" spans="4:43" x14ac:dyDescent="0.45">
      <c r="D318" s="17" t="s">
        <v>596</v>
      </c>
      <c r="E318" s="17" t="s">
        <v>597</v>
      </c>
      <c r="G318" s="18">
        <v>7.462897453713274</v>
      </c>
      <c r="H318" s="18">
        <v>7.9341039807693399</v>
      </c>
      <c r="I318" s="18">
        <v>8.9153081731204207</v>
      </c>
      <c r="K318" s="18">
        <v>0.28736000000000012</v>
      </c>
      <c r="L318" s="18">
        <v>2.181</v>
      </c>
      <c r="M318" s="18">
        <v>11.481999999999999</v>
      </c>
      <c r="O318" s="18">
        <v>5.7519999999999998</v>
      </c>
      <c r="P318" s="18">
        <v>10.965999999999999</v>
      </c>
      <c r="Q318" s="18">
        <v>11.241</v>
      </c>
      <c r="S318" s="19">
        <v>1.4838539077629287</v>
      </c>
      <c r="T318" s="19">
        <v>1.6102228438561821</v>
      </c>
      <c r="U318" s="19">
        <v>1.6485449028353059</v>
      </c>
      <c r="W318" s="18">
        <v>7.2358539077629285</v>
      </c>
      <c r="X318" s="18">
        <v>12.576222843856181</v>
      </c>
      <c r="Y318" s="18">
        <v>12.889544902835308</v>
      </c>
      <c r="AA318" s="22">
        <f t="shared" si="53"/>
        <v>-3.0422975440641577E-2</v>
      </c>
      <c r="AB318" s="22">
        <f t="shared" si="54"/>
        <v>0.58508419782982379</v>
      </c>
      <c r="AC318" s="22">
        <f t="shared" si="55"/>
        <v>0.44577670816777565</v>
      </c>
      <c r="AD318" s="20"/>
      <c r="AE318" s="22" t="str">
        <f t="shared" si="50"/>
        <v>-</v>
      </c>
      <c r="AF318" s="22" t="str">
        <f t="shared" si="51"/>
        <v>-</v>
      </c>
      <c r="AG318" s="22">
        <f t="shared" si="52"/>
        <v>-2.0989374673401819E-2</v>
      </c>
      <c r="AI318" s="18">
        <v>0.8496417117866647</v>
      </c>
      <c r="AJ318" s="18">
        <f t="shared" si="47"/>
        <v>0</v>
      </c>
      <c r="AL318" s="18">
        <f t="shared" si="48"/>
        <v>8.9153081731204207</v>
      </c>
      <c r="AM318" s="22">
        <f t="shared" si="49"/>
        <v>-0.44577670816777565</v>
      </c>
      <c r="AO318" s="32">
        <v>45337</v>
      </c>
      <c r="AP318" s="34" t="s">
        <v>738</v>
      </c>
      <c r="AQ318" s="34" t="s">
        <v>752</v>
      </c>
    </row>
    <row r="319" spans="4:43" x14ac:dyDescent="0.45">
      <c r="D319" s="17" t="s">
        <v>598</v>
      </c>
      <c r="E319" s="17" t="s">
        <v>599</v>
      </c>
      <c r="G319" s="18">
        <v>13.550172796431788</v>
      </c>
      <c r="H319" s="18">
        <v>14.528544532261591</v>
      </c>
      <c r="I319" s="18">
        <v>16.128530531298008</v>
      </c>
      <c r="K319" s="18">
        <v>13.670680000000001</v>
      </c>
      <c r="L319" s="18">
        <v>16.486840000000001</v>
      </c>
      <c r="M319" s="18">
        <v>17.889680000000002</v>
      </c>
      <c r="O319" s="18">
        <v>16.22916</v>
      </c>
      <c r="P319" s="18">
        <v>15.38616</v>
      </c>
      <c r="Q319" s="18">
        <v>18.905360000000002</v>
      </c>
      <c r="S319" s="19">
        <v>2.6941917639299691</v>
      </c>
      <c r="T319" s="19">
        <v>2.9485615956801459</v>
      </c>
      <c r="U319" s="19">
        <v>2.9823542026016963</v>
      </c>
      <c r="W319" s="18">
        <v>18.923351763929968</v>
      </c>
      <c r="X319" s="18">
        <v>18.334721595680143</v>
      </c>
      <c r="Y319" s="18">
        <v>21.887714202601696</v>
      </c>
      <c r="AA319" s="22">
        <f t="shared" si="53"/>
        <v>0.3965395163752537</v>
      </c>
      <c r="AB319" s="22">
        <f t="shared" si="54"/>
        <v>0.26197924058853139</v>
      </c>
      <c r="AC319" s="22">
        <f t="shared" si="55"/>
        <v>0.35708049534505204</v>
      </c>
      <c r="AD319" s="20"/>
      <c r="AE319" s="22">
        <f t="shared" si="50"/>
        <v>0.1871508952005313</v>
      </c>
      <c r="AF319" s="22">
        <f t="shared" si="51"/>
        <v>-6.6761125843399979E-2</v>
      </c>
      <c r="AG319" s="22">
        <f t="shared" si="52"/>
        <v>5.6774632078382598E-2</v>
      </c>
      <c r="AI319" s="18">
        <v>1.5264621031333805</v>
      </c>
      <c r="AJ319" s="18">
        <f t="shared" si="47"/>
        <v>0</v>
      </c>
      <c r="AL319" s="18">
        <f t="shared" si="48"/>
        <v>16.128530531298008</v>
      </c>
      <c r="AM319" s="22">
        <f t="shared" si="49"/>
        <v>-0.35708049534505204</v>
      </c>
      <c r="AO319" s="32">
        <v>68348</v>
      </c>
      <c r="AP319" s="34" t="s">
        <v>732</v>
      </c>
      <c r="AQ319" s="34" t="s">
        <v>760</v>
      </c>
    </row>
    <row r="320" spans="4:43" x14ac:dyDescent="0.45">
      <c r="D320" s="17" t="s">
        <v>600</v>
      </c>
      <c r="E320" s="17" t="s">
        <v>601</v>
      </c>
      <c r="G320" s="18">
        <v>20.397856590150518</v>
      </c>
      <c r="H320" s="18">
        <v>22.621045731408881</v>
      </c>
      <c r="I320" s="18">
        <v>25.930888387664325</v>
      </c>
      <c r="K320" s="18">
        <v>15.677239999999999</v>
      </c>
      <c r="L320" s="18">
        <v>15.80424</v>
      </c>
      <c r="M320" s="18">
        <v>28.697440000000004</v>
      </c>
      <c r="O320" s="18">
        <v>32.321159999999999</v>
      </c>
      <c r="P320" s="18">
        <v>29.277519999999996</v>
      </c>
      <c r="Q320" s="18">
        <v>29.222639999999998</v>
      </c>
      <c r="S320" s="19">
        <v>4.0557222444779333</v>
      </c>
      <c r="T320" s="19">
        <v>4.5909310839530963</v>
      </c>
      <c r="U320" s="19">
        <v>4.7949249815458783</v>
      </c>
      <c r="W320" s="18">
        <v>36.376882244477933</v>
      </c>
      <c r="X320" s="18">
        <v>33.86845108395309</v>
      </c>
      <c r="Y320" s="18">
        <v>34.017564981545874</v>
      </c>
      <c r="AA320" s="22">
        <f t="shared" si="53"/>
        <v>0.78336787905662519</v>
      </c>
      <c r="AB320" s="22">
        <f t="shared" si="54"/>
        <v>0.49720978800407123</v>
      </c>
      <c r="AC320" s="22">
        <f t="shared" si="55"/>
        <v>0.31185497669753925</v>
      </c>
      <c r="AD320" s="20"/>
      <c r="AE320" s="22">
        <f t="shared" si="50"/>
        <v>1.0616613638625167</v>
      </c>
      <c r="AF320" s="22">
        <f t="shared" si="51"/>
        <v>0.85251046554595444</v>
      </c>
      <c r="AG320" s="22">
        <f t="shared" si="52"/>
        <v>1.8301284016971356E-2</v>
      </c>
      <c r="AI320" s="18">
        <v>2.448771807100115</v>
      </c>
      <c r="AJ320" s="18">
        <f t="shared" si="47"/>
        <v>0</v>
      </c>
      <c r="AL320" s="18">
        <f t="shared" si="48"/>
        <v>25.930888387664325</v>
      </c>
      <c r="AM320" s="22">
        <f t="shared" si="49"/>
        <v>-0.31185497669753925</v>
      </c>
      <c r="AO320" s="32">
        <v>101603</v>
      </c>
      <c r="AP320" s="34" t="s">
        <v>739</v>
      </c>
      <c r="AQ320" s="34" t="s">
        <v>756</v>
      </c>
    </row>
    <row r="321" spans="4:43" x14ac:dyDescent="0.45">
      <c r="D321" s="17" t="s">
        <v>602</v>
      </c>
      <c r="E321" s="17" t="s">
        <v>603</v>
      </c>
      <c r="G321" s="18">
        <v>8.5640669304456374</v>
      </c>
      <c r="H321" s="18">
        <v>9.1608204509706148</v>
      </c>
      <c r="I321" s="18">
        <v>9.9594689508529406</v>
      </c>
      <c r="K321" s="18">
        <v>7.9148800000000001</v>
      </c>
      <c r="L321" s="18">
        <v>9.7820800000000006</v>
      </c>
      <c r="M321" s="18">
        <v>10.597799999999999</v>
      </c>
      <c r="O321" s="18">
        <v>11.023999999999999</v>
      </c>
      <c r="P321" s="18">
        <v>10.987080000000001</v>
      </c>
      <c r="Q321" s="18">
        <v>12.773639999999999</v>
      </c>
      <c r="S321" s="19">
        <v>1.7028003211758007</v>
      </c>
      <c r="T321" s="19">
        <v>1.8591844012091499</v>
      </c>
      <c r="U321" s="19">
        <v>1.841622460497456</v>
      </c>
      <c r="W321" s="18">
        <v>12.7268003211758</v>
      </c>
      <c r="X321" s="18">
        <v>12.846264401209149</v>
      </c>
      <c r="Y321" s="18">
        <v>14.615262460497455</v>
      </c>
      <c r="AA321" s="22">
        <f t="shared" si="53"/>
        <v>0.48606969381935361</v>
      </c>
      <c r="AB321" s="22">
        <f t="shared" si="54"/>
        <v>0.40230500859211266</v>
      </c>
      <c r="AC321" s="22">
        <f t="shared" si="55"/>
        <v>0.46747407242489436</v>
      </c>
      <c r="AD321" s="20"/>
      <c r="AE321" s="22">
        <f t="shared" si="50"/>
        <v>0.39281960054985027</v>
      </c>
      <c r="AF321" s="22">
        <f t="shared" si="51"/>
        <v>0.12318443521214302</v>
      </c>
      <c r="AG321" s="22">
        <f t="shared" si="52"/>
        <v>0.20531053614901199</v>
      </c>
      <c r="AI321" s="18">
        <v>0.98664183006128292</v>
      </c>
      <c r="AJ321" s="18">
        <f t="shared" si="47"/>
        <v>0</v>
      </c>
      <c r="AL321" s="18">
        <f t="shared" si="48"/>
        <v>9.9594689508529406</v>
      </c>
      <c r="AM321" s="22">
        <f t="shared" si="49"/>
        <v>-0.46747407242489436</v>
      </c>
      <c r="AO321" s="32">
        <v>43326</v>
      </c>
      <c r="AP321" s="34" t="s">
        <v>739</v>
      </c>
      <c r="AQ321" s="34" t="s">
        <v>756</v>
      </c>
    </row>
    <row r="322" spans="4:43" x14ac:dyDescent="0.45">
      <c r="D322" s="17" t="s">
        <v>604</v>
      </c>
      <c r="E322" s="17" t="s">
        <v>605</v>
      </c>
      <c r="G322" s="18">
        <v>10.691330318839652</v>
      </c>
      <c r="H322" s="18">
        <v>11.055393181036028</v>
      </c>
      <c r="I322" s="18">
        <v>13.374022955701943</v>
      </c>
      <c r="K322" s="18">
        <v>10.933639999999999</v>
      </c>
      <c r="L322" s="18">
        <v>11.289959999999999</v>
      </c>
      <c r="M322" s="18">
        <v>10.435</v>
      </c>
      <c r="O322" s="18">
        <v>12.20224</v>
      </c>
      <c r="P322" s="18">
        <v>5.65</v>
      </c>
      <c r="Q322" s="18">
        <v>13.724</v>
      </c>
      <c r="S322" s="19">
        <v>2.1257658129686541</v>
      </c>
      <c r="T322" s="19">
        <v>2.2436870869179</v>
      </c>
      <c r="U322" s="19">
        <v>2.47301348937083</v>
      </c>
      <c r="W322" s="18">
        <v>14.328005812968655</v>
      </c>
      <c r="X322" s="18">
        <v>7.8936870869179003</v>
      </c>
      <c r="Y322" s="18">
        <v>16.197013489370832</v>
      </c>
      <c r="AA322" s="22">
        <f t="shared" si="53"/>
        <v>0.34015182261469007</v>
      </c>
      <c r="AB322" s="22">
        <f t="shared" si="54"/>
        <v>-0.28598766614122684</v>
      </c>
      <c r="AC322" s="22">
        <f t="shared" si="55"/>
        <v>0.21108013220998117</v>
      </c>
      <c r="AD322" s="20"/>
      <c r="AE322" s="22">
        <f t="shared" si="50"/>
        <v>0.1160272333824784</v>
      </c>
      <c r="AF322" s="22">
        <f t="shared" si="51"/>
        <v>-0.49955535714918381</v>
      </c>
      <c r="AG322" s="22">
        <f t="shared" si="52"/>
        <v>0.3151892668902731</v>
      </c>
      <c r="AI322" s="18">
        <v>1.3051612792727261</v>
      </c>
      <c r="AJ322" s="18">
        <f t="shared" si="47"/>
        <v>0</v>
      </c>
      <c r="AL322" s="18">
        <f t="shared" si="48"/>
        <v>13.374022955701943</v>
      </c>
      <c r="AM322" s="22">
        <f t="shared" si="49"/>
        <v>-0.21108013220998117</v>
      </c>
      <c r="AO322" s="32">
        <v>55712</v>
      </c>
      <c r="AP322" s="34" t="s">
        <v>581</v>
      </c>
      <c r="AQ322" s="34" t="s">
        <v>773</v>
      </c>
    </row>
    <row r="323" spans="4:43" x14ac:dyDescent="0.45">
      <c r="D323" s="17" t="s">
        <v>606</v>
      </c>
      <c r="E323" s="17" t="s">
        <v>607</v>
      </c>
      <c r="G323" s="18">
        <v>15.062723614805394</v>
      </c>
      <c r="H323" s="18">
        <v>15.43635634893327</v>
      </c>
      <c r="I323" s="18">
        <v>17.792829767780777</v>
      </c>
      <c r="K323" s="18">
        <v>18.123279999999998</v>
      </c>
      <c r="L323" s="18">
        <v>19.474119999999999</v>
      </c>
      <c r="M323" s="18">
        <v>20.528639999999999</v>
      </c>
      <c r="O323" s="18">
        <v>19.037400000000002</v>
      </c>
      <c r="P323" s="18">
        <v>21.282</v>
      </c>
      <c r="Q323" s="18">
        <v>21.597999999999999</v>
      </c>
      <c r="S323" s="19">
        <v>2.9949334606307532</v>
      </c>
      <c r="T323" s="19">
        <v>3.132801596651948</v>
      </c>
      <c r="U323" s="19">
        <v>3.2901026247334753</v>
      </c>
      <c r="W323" s="18">
        <v>22.032333460630756</v>
      </c>
      <c r="X323" s="18">
        <v>24.414801596651948</v>
      </c>
      <c r="Y323" s="18">
        <v>24.888102624733474</v>
      </c>
      <c r="AA323" s="22">
        <f t="shared" si="53"/>
        <v>0.46270581762350205</v>
      </c>
      <c r="AB323" s="22">
        <f t="shared" si="54"/>
        <v>0.58164278180447249</v>
      </c>
      <c r="AC323" s="22">
        <f t="shared" si="55"/>
        <v>0.39877146859465851</v>
      </c>
      <c r="AD323" s="20"/>
      <c r="AE323" s="22">
        <f t="shared" si="50"/>
        <v>5.0438993383096445E-2</v>
      </c>
      <c r="AF323" s="22">
        <f t="shared" si="51"/>
        <v>9.2835003584244166E-2</v>
      </c>
      <c r="AG323" s="22">
        <f t="shared" si="52"/>
        <v>5.2091127322608788E-2</v>
      </c>
      <c r="AI323" s="18">
        <v>1.8464816117591882</v>
      </c>
      <c r="AJ323" s="18">
        <f t="shared" si="47"/>
        <v>0</v>
      </c>
      <c r="AL323" s="18">
        <f t="shared" si="48"/>
        <v>17.792829767780777</v>
      </c>
      <c r="AM323" s="22">
        <f t="shared" si="49"/>
        <v>-0.39877146859465851</v>
      </c>
      <c r="AO323" s="32">
        <v>72404</v>
      </c>
      <c r="AP323" s="34" t="s">
        <v>735</v>
      </c>
      <c r="AQ323" s="34" t="s">
        <v>745</v>
      </c>
    </row>
    <row r="324" spans="4:43" x14ac:dyDescent="0.45">
      <c r="D324" s="17" t="s">
        <v>608</v>
      </c>
      <c r="E324" s="17" t="s">
        <v>609</v>
      </c>
      <c r="G324" s="18">
        <v>0.15385635699785322</v>
      </c>
      <c r="H324" s="18">
        <v>0.16146967718918895</v>
      </c>
      <c r="I324" s="18">
        <v>0.15773329022772339</v>
      </c>
      <c r="K324" s="18">
        <v>7.2999999999999995E-2</v>
      </c>
      <c r="L324" s="18">
        <v>0.128</v>
      </c>
      <c r="M324" s="18">
        <v>0.189</v>
      </c>
      <c r="O324" s="18">
        <v>0.114</v>
      </c>
      <c r="P324" s="18">
        <v>0.14399999999999999</v>
      </c>
      <c r="Q324" s="18">
        <v>0.122</v>
      </c>
      <c r="S324" s="19">
        <v>3.0591383304059541E-2</v>
      </c>
      <c r="T324" s="19">
        <v>3.2770198554280115E-2</v>
      </c>
      <c r="U324" s="19">
        <v>2.9166732833346674E-2</v>
      </c>
      <c r="W324" s="18">
        <v>0.14459138330405955</v>
      </c>
      <c r="X324" s="18">
        <v>0.17677019855428011</v>
      </c>
      <c r="Y324" s="18">
        <v>0.1511667328333467</v>
      </c>
      <c r="AA324" s="22">
        <f t="shared" si="53"/>
        <v>-6.0218335300392861E-2</v>
      </c>
      <c r="AB324" s="22">
        <f t="shared" si="54"/>
        <v>9.4757861856403058E-2</v>
      </c>
      <c r="AC324" s="22">
        <f t="shared" si="55"/>
        <v>-4.1630764088521829E-2</v>
      </c>
      <c r="AD324" s="20"/>
      <c r="AE324" s="22">
        <f t="shared" si="50"/>
        <v>0.56164383561643849</v>
      </c>
      <c r="AF324" s="22">
        <f t="shared" si="51"/>
        <v>0.12499999999999989</v>
      </c>
      <c r="AG324" s="22">
        <f t="shared" si="52"/>
        <v>-0.35449735449735453</v>
      </c>
      <c r="AI324" s="18">
        <v>1.7244556957360001E-2</v>
      </c>
      <c r="AJ324" s="18">
        <f t="shared" si="47"/>
        <v>0</v>
      </c>
      <c r="AL324" s="18">
        <f t="shared" si="48"/>
        <v>0.15773329022772339</v>
      </c>
      <c r="AM324" s="22">
        <f t="shared" si="49"/>
        <v>4.1630764088521829E-2</v>
      </c>
      <c r="AO324" s="32">
        <v>1138</v>
      </c>
      <c r="AP324" s="34" t="s">
        <v>734</v>
      </c>
      <c r="AQ324" s="34" t="s">
        <v>743</v>
      </c>
    </row>
    <row r="325" spans="4:43" x14ac:dyDescent="0.45">
      <c r="D325" s="17" t="s">
        <v>610</v>
      </c>
      <c r="E325" s="17" t="s">
        <v>611</v>
      </c>
      <c r="G325" s="18">
        <v>9.3483562213513807</v>
      </c>
      <c r="H325" s="18">
        <v>9.3193105732622428</v>
      </c>
      <c r="I325" s="18">
        <v>11.484947220020683</v>
      </c>
      <c r="K325" s="18">
        <v>9.093</v>
      </c>
      <c r="L325" s="18">
        <v>8.968</v>
      </c>
      <c r="M325" s="18">
        <v>10.791</v>
      </c>
      <c r="O325" s="18">
        <v>10.502000000000001</v>
      </c>
      <c r="P325" s="18">
        <v>12.898999999999999</v>
      </c>
      <c r="Q325" s="18">
        <v>14.647</v>
      </c>
      <c r="S325" s="19">
        <v>1.8587411921773249</v>
      </c>
      <c r="T325" s="19">
        <v>1.8913499004335235</v>
      </c>
      <c r="U325" s="19">
        <v>2.1237012598153151</v>
      </c>
      <c r="W325" s="18">
        <v>12.360741192177326</v>
      </c>
      <c r="X325" s="18">
        <v>14.790349900433524</v>
      </c>
      <c r="Y325" s="18">
        <v>16.770701259815315</v>
      </c>
      <c r="AA325" s="22">
        <f t="shared" si="53"/>
        <v>0.32223686170042848</v>
      </c>
      <c r="AB325" s="22">
        <f t="shared" si="54"/>
        <v>0.58706481387883758</v>
      </c>
      <c r="AC325" s="22">
        <f t="shared" si="55"/>
        <v>0.46023320251576338</v>
      </c>
      <c r="AD325" s="20"/>
      <c r="AE325" s="22">
        <f t="shared" si="50"/>
        <v>0.15495436049708575</v>
      </c>
      <c r="AF325" s="22">
        <f t="shared" si="51"/>
        <v>0.43833630686886699</v>
      </c>
      <c r="AG325" s="22">
        <f t="shared" si="52"/>
        <v>0.35733481605041234</v>
      </c>
      <c r="AI325" s="18">
        <v>1.1689389773574885</v>
      </c>
      <c r="AJ325" s="18">
        <f t="shared" si="47"/>
        <v>0</v>
      </c>
      <c r="AL325" s="18">
        <f t="shared" si="48"/>
        <v>11.484947220020683</v>
      </c>
      <c r="AM325" s="22">
        <f t="shared" si="49"/>
        <v>-0.46023320251576338</v>
      </c>
      <c r="AO325" s="32">
        <v>44371</v>
      </c>
      <c r="AP325" s="34" t="s">
        <v>740</v>
      </c>
      <c r="AQ325" s="34" t="s">
        <v>740</v>
      </c>
    </row>
    <row r="326" spans="4:43" x14ac:dyDescent="0.45">
      <c r="D326" s="17" t="s">
        <v>612</v>
      </c>
      <c r="E326" s="17" t="s">
        <v>613</v>
      </c>
      <c r="G326" s="18">
        <v>2.0319040178755108</v>
      </c>
      <c r="H326" s="18">
        <v>2.0493660166375562</v>
      </c>
      <c r="I326" s="18">
        <v>2.3358835992544695</v>
      </c>
      <c r="K326" s="18">
        <v>2.1571199999999999</v>
      </c>
      <c r="L326" s="18">
        <v>2.1156799999999998</v>
      </c>
      <c r="M326" s="18">
        <v>2.4220000000000002</v>
      </c>
      <c r="O326" s="18">
        <v>2.2177200000000004</v>
      </c>
      <c r="P326" s="18">
        <v>2.6781599999999997</v>
      </c>
      <c r="Q326" s="18">
        <v>2.4657600000000004</v>
      </c>
      <c r="S326" s="19">
        <v>0.40400511139592182</v>
      </c>
      <c r="T326" s="19">
        <v>0.41591791378216336</v>
      </c>
      <c r="U326" s="19">
        <v>0.43193223682134751</v>
      </c>
      <c r="W326" s="18">
        <v>2.6217251113959219</v>
      </c>
      <c r="X326" s="18">
        <v>3.0940779137821632</v>
      </c>
      <c r="Y326" s="18">
        <v>2.8976922368213476</v>
      </c>
      <c r="AA326" s="22">
        <f t="shared" si="53"/>
        <v>0.29027999764334728</v>
      </c>
      <c r="AB326" s="22">
        <f t="shared" si="54"/>
        <v>0.50977321213644933</v>
      </c>
      <c r="AC326" s="22">
        <f t="shared" si="55"/>
        <v>0.24051225743705176</v>
      </c>
      <c r="AD326" s="20"/>
      <c r="AE326" s="22">
        <f t="shared" si="50"/>
        <v>2.8093012906097219E-2</v>
      </c>
      <c r="AF326" s="22">
        <f t="shared" si="51"/>
        <v>0.26586251228919305</v>
      </c>
      <c r="AG326" s="22">
        <f t="shared" si="52"/>
        <v>1.806771263418672E-2</v>
      </c>
      <c r="AI326" s="18">
        <v>0.23216004241698188</v>
      </c>
      <c r="AJ326" s="18">
        <f t="shared" si="47"/>
        <v>0</v>
      </c>
      <c r="AL326" s="18">
        <f t="shared" si="48"/>
        <v>2.3358835992544695</v>
      </c>
      <c r="AM326" s="22">
        <f t="shared" si="49"/>
        <v>-0.24051225743705176</v>
      </c>
      <c r="AO326" s="32">
        <v>12452</v>
      </c>
      <c r="AP326" s="34" t="s">
        <v>739</v>
      </c>
      <c r="AQ326" s="34" t="s">
        <v>754</v>
      </c>
    </row>
    <row r="327" spans="4:43" x14ac:dyDescent="0.45">
      <c r="D327" s="17" t="s">
        <v>614</v>
      </c>
      <c r="E327" s="17" t="s">
        <v>615</v>
      </c>
      <c r="G327" s="18">
        <v>3.8599697955406773</v>
      </c>
      <c r="H327" s="18">
        <v>4.0417987648764235</v>
      </c>
      <c r="I327" s="18">
        <v>4.8131956411768551</v>
      </c>
      <c r="K327" s="18">
        <v>3.694</v>
      </c>
      <c r="L327" s="18">
        <v>4.4429999999999996</v>
      </c>
      <c r="M327" s="18">
        <v>4.7140000000000004</v>
      </c>
      <c r="O327" s="18">
        <v>4.34</v>
      </c>
      <c r="P327" s="18">
        <v>5.5510000000000002</v>
      </c>
      <c r="Q327" s="18">
        <v>5.4740000000000002</v>
      </c>
      <c r="S327" s="19">
        <v>0.76748090141718872</v>
      </c>
      <c r="T327" s="19">
        <v>0.82028124628165555</v>
      </c>
      <c r="U327" s="19">
        <v>0.89001624918973399</v>
      </c>
      <c r="W327" s="18">
        <v>5.1074809014171887</v>
      </c>
      <c r="X327" s="18">
        <v>6.3712812462816553</v>
      </c>
      <c r="Y327" s="18">
        <v>6.3640162491897332</v>
      </c>
      <c r="AA327" s="22">
        <f t="shared" si="53"/>
        <v>0.32319193464097273</v>
      </c>
      <c r="AB327" s="22">
        <f t="shared" si="54"/>
        <v>0.57634796211247163</v>
      </c>
      <c r="AC327" s="22">
        <f t="shared" si="55"/>
        <v>0.32220186413068663</v>
      </c>
      <c r="AD327" s="20"/>
      <c r="AE327" s="22">
        <f t="shared" si="50"/>
        <v>0.17487818083378448</v>
      </c>
      <c r="AF327" s="22">
        <f t="shared" si="51"/>
        <v>0.24938104884087342</v>
      </c>
      <c r="AG327" s="22">
        <f t="shared" si="52"/>
        <v>0.16122189223589303</v>
      </c>
      <c r="AI327" s="18">
        <v>0.48700377779770909</v>
      </c>
      <c r="AJ327" s="18">
        <f t="shared" si="47"/>
        <v>0</v>
      </c>
      <c r="AL327" s="18">
        <f t="shared" si="48"/>
        <v>4.8131956411768551</v>
      </c>
      <c r="AM327" s="22">
        <f t="shared" si="49"/>
        <v>-0.32220186413068663</v>
      </c>
      <c r="AO327" s="32">
        <v>25479</v>
      </c>
      <c r="AP327" s="34" t="s">
        <v>735</v>
      </c>
      <c r="AQ327" s="34" t="s">
        <v>767</v>
      </c>
    </row>
    <row r="328" spans="4:43" x14ac:dyDescent="0.45">
      <c r="D328" s="17" t="s">
        <v>616</v>
      </c>
      <c r="E328" s="17" t="s">
        <v>617</v>
      </c>
      <c r="G328" s="18">
        <v>6.8281137405194938</v>
      </c>
      <c r="H328" s="18">
        <v>7.6559102392708187</v>
      </c>
      <c r="I328" s="18">
        <v>9.0380954802389795</v>
      </c>
      <c r="K328" s="18">
        <v>5.4087200000000006</v>
      </c>
      <c r="L328" s="18">
        <v>7.4015600000000008</v>
      </c>
      <c r="M328" s="18">
        <v>8.01248</v>
      </c>
      <c r="O328" s="18">
        <v>7.9317200000000003</v>
      </c>
      <c r="P328" s="18">
        <v>10.575200000000001</v>
      </c>
      <c r="Q328" s="18">
        <v>9.9229199999999995</v>
      </c>
      <c r="S328" s="19">
        <v>1.357639351118018</v>
      </c>
      <c r="T328" s="19">
        <v>1.5537635488098243</v>
      </c>
      <c r="U328" s="19">
        <v>1.6712497140827141</v>
      </c>
      <c r="W328" s="18">
        <v>9.2893593511180192</v>
      </c>
      <c r="X328" s="18">
        <v>12.128963548809825</v>
      </c>
      <c r="Y328" s="18">
        <v>11.594169714082714</v>
      </c>
      <c r="AA328" s="22">
        <f t="shared" si="53"/>
        <v>0.36045761745194216</v>
      </c>
      <c r="AB328" s="22">
        <f t="shared" si="54"/>
        <v>0.58426146202636753</v>
      </c>
      <c r="AC328" s="22">
        <f t="shared" si="55"/>
        <v>0.28281115633624049</v>
      </c>
      <c r="AD328" s="20"/>
      <c r="AE328" s="22">
        <f t="shared" si="50"/>
        <v>0.46646896123297182</v>
      </c>
      <c r="AF328" s="22">
        <f t="shared" si="51"/>
        <v>0.42877987883635332</v>
      </c>
      <c r="AG328" s="22">
        <f t="shared" si="52"/>
        <v>0.23843304445065691</v>
      </c>
      <c r="AI328" s="18">
        <v>0.45742957670655943</v>
      </c>
      <c r="AJ328" s="18">
        <f t="shared" si="47"/>
        <v>0</v>
      </c>
      <c r="AL328" s="18">
        <f t="shared" si="48"/>
        <v>9.0380954802389795</v>
      </c>
      <c r="AM328" s="22">
        <f t="shared" si="49"/>
        <v>-0.28281115633624049</v>
      </c>
      <c r="AO328" s="32">
        <v>24417</v>
      </c>
      <c r="AP328" s="34" t="s">
        <v>733</v>
      </c>
      <c r="AQ328" s="34" t="s">
        <v>751</v>
      </c>
    </row>
    <row r="329" spans="4:43" x14ac:dyDescent="0.45">
      <c r="D329" s="17" t="s">
        <v>618</v>
      </c>
      <c r="E329" s="17" t="s">
        <v>619</v>
      </c>
      <c r="G329" s="18">
        <v>4.525646396543392</v>
      </c>
      <c r="H329" s="18">
        <v>4.2867385181187903</v>
      </c>
      <c r="I329" s="18">
        <v>4.5931524796327228</v>
      </c>
      <c r="K329" s="18">
        <v>3.78</v>
      </c>
      <c r="L329" s="18">
        <v>4.1740000000000004</v>
      </c>
      <c r="M329" s="18">
        <v>4.4447999999999999</v>
      </c>
      <c r="O329" s="18">
        <v>4.0030000000000001</v>
      </c>
      <c r="P329" s="18">
        <v>4.1719999999999997</v>
      </c>
      <c r="Q329" s="18">
        <v>4.6848000000000001</v>
      </c>
      <c r="S329" s="19">
        <v>0.89983791581147665</v>
      </c>
      <c r="T329" s="19">
        <v>0.869991659328336</v>
      </c>
      <c r="U329" s="19">
        <v>0.84932769133807884</v>
      </c>
      <c r="W329" s="18">
        <v>4.9028379158114763</v>
      </c>
      <c r="X329" s="18">
        <v>5.0419916593283363</v>
      </c>
      <c r="Y329" s="18">
        <v>5.534127691338079</v>
      </c>
      <c r="AA329" s="22">
        <f t="shared" si="53"/>
        <v>8.3345335940557916E-2</v>
      </c>
      <c r="AB329" s="22">
        <f t="shared" si="54"/>
        <v>0.17618362725351963</v>
      </c>
      <c r="AC329" s="22">
        <f t="shared" si="55"/>
        <v>0.20486478859081952</v>
      </c>
      <c r="AD329" s="20"/>
      <c r="AE329" s="22">
        <f t="shared" si="50"/>
        <v>5.8994708994709079E-2</v>
      </c>
      <c r="AF329" s="22">
        <f t="shared" si="51"/>
        <v>-4.7915668423590508E-4</v>
      </c>
      <c r="AG329" s="22">
        <f t="shared" si="52"/>
        <v>5.3995680345572401E-2</v>
      </c>
      <c r="AI329" s="18">
        <v>0.48960691257885364</v>
      </c>
      <c r="AJ329" s="18">
        <f t="shared" si="47"/>
        <v>0</v>
      </c>
      <c r="AL329" s="18">
        <f t="shared" si="48"/>
        <v>4.5931524796327228</v>
      </c>
      <c r="AM329" s="22">
        <f t="shared" si="49"/>
        <v>-0.20486478859081952</v>
      </c>
      <c r="AO329" s="32">
        <v>26396</v>
      </c>
      <c r="AP329" s="34" t="s">
        <v>738</v>
      </c>
      <c r="AQ329" s="34" t="s">
        <v>759</v>
      </c>
    </row>
    <row r="330" spans="4:43" x14ac:dyDescent="0.45">
      <c r="D330" s="17" t="s">
        <v>620</v>
      </c>
      <c r="E330" s="17" t="s">
        <v>621</v>
      </c>
      <c r="G330" s="18">
        <v>10.295980111296398</v>
      </c>
      <c r="H330" s="18">
        <v>11.112813719531676</v>
      </c>
      <c r="I330" s="18">
        <v>12.055833341556093</v>
      </c>
      <c r="K330" s="18">
        <v>8.894639999999999</v>
      </c>
      <c r="L330" s="18">
        <v>0</v>
      </c>
      <c r="M330" s="18">
        <v>9.1010000000000009</v>
      </c>
      <c r="O330" s="18">
        <v>9.878639999999999</v>
      </c>
      <c r="P330" s="18">
        <v>13.118</v>
      </c>
      <c r="Q330" s="18">
        <v>13.058999999999999</v>
      </c>
      <c r="S330" s="19">
        <v>2.0471580129772375</v>
      </c>
      <c r="T330" s="19">
        <v>2.2553405594481721</v>
      </c>
      <c r="U330" s="19">
        <v>2.2292647902599634</v>
      </c>
      <c r="W330" s="18">
        <v>11.925798012977237</v>
      </c>
      <c r="X330" s="18">
        <v>15.373340559448172</v>
      </c>
      <c r="Y330" s="18">
        <v>15.288264790259964</v>
      </c>
      <c r="AA330" s="22">
        <f t="shared" si="53"/>
        <v>0.15829652777715245</v>
      </c>
      <c r="AB330" s="22">
        <f t="shared" si="54"/>
        <v>0.38338866712291531</v>
      </c>
      <c r="AC330" s="22">
        <f t="shared" si="55"/>
        <v>0.26812177616637889</v>
      </c>
      <c r="AD330" s="20"/>
      <c r="AE330" s="22">
        <f t="shared" si="50"/>
        <v>0.1106284234100537</v>
      </c>
      <c r="AF330" s="22" t="str">
        <f t="shared" si="51"/>
        <v>-</v>
      </c>
      <c r="AG330" s="22">
        <f t="shared" si="52"/>
        <v>0.43489726403691881</v>
      </c>
      <c r="AI330" s="18">
        <v>1.1763951304663396</v>
      </c>
      <c r="AJ330" s="18">
        <f t="shared" si="47"/>
        <v>0</v>
      </c>
      <c r="AL330" s="18">
        <f t="shared" si="48"/>
        <v>12.055833341556093</v>
      </c>
      <c r="AM330" s="22">
        <f t="shared" si="49"/>
        <v>-0.26812177616637889</v>
      </c>
      <c r="AO330" s="32">
        <v>46039</v>
      </c>
      <c r="AP330" s="34" t="s">
        <v>734</v>
      </c>
      <c r="AQ330" s="34" t="s">
        <v>743</v>
      </c>
    </row>
    <row r="331" spans="4:43" x14ac:dyDescent="0.45">
      <c r="D331" s="17" t="s">
        <v>622</v>
      </c>
      <c r="E331" s="17" t="s">
        <v>623</v>
      </c>
      <c r="G331" s="18">
        <v>2.1469550161837749</v>
      </c>
      <c r="H331" s="18">
        <v>2.3416128412813113</v>
      </c>
      <c r="I331" s="18">
        <v>2.5900866329368268</v>
      </c>
      <c r="K331" s="18">
        <v>2.1866800000000004</v>
      </c>
      <c r="L331" s="18">
        <v>2.86408</v>
      </c>
      <c r="M331" s="18">
        <v>3.1501999999999999</v>
      </c>
      <c r="O331" s="18">
        <v>3.2569599999999999</v>
      </c>
      <c r="P331" s="18">
        <v>3.9848400000000002</v>
      </c>
      <c r="Q331" s="18">
        <v>3.3404000000000003</v>
      </c>
      <c r="S331" s="19">
        <v>0.42688079399649143</v>
      </c>
      <c r="T331" s="19">
        <v>0.47522927574898444</v>
      </c>
      <c r="U331" s="19">
        <v>0.47893735513299474</v>
      </c>
      <c r="W331" s="18">
        <v>3.6838407939964912</v>
      </c>
      <c r="X331" s="18">
        <v>4.4600692757489844</v>
      </c>
      <c r="Y331" s="18">
        <v>3.819337355132995</v>
      </c>
      <c r="AA331" s="22">
        <f t="shared" si="53"/>
        <v>0.71584442441860741</v>
      </c>
      <c r="AB331" s="22">
        <f t="shared" si="54"/>
        <v>0.90469969976269482</v>
      </c>
      <c r="AC331" s="22">
        <f t="shared" si="55"/>
        <v>0.47459830361054567</v>
      </c>
      <c r="AD331" s="20"/>
      <c r="AE331" s="22">
        <f t="shared" si="50"/>
        <v>0.48945433259553262</v>
      </c>
      <c r="AF331" s="22">
        <f t="shared" si="51"/>
        <v>0.39131588503114445</v>
      </c>
      <c r="AG331" s="22">
        <f t="shared" si="52"/>
        <v>6.0377118913085004E-2</v>
      </c>
      <c r="AI331" s="18">
        <v>0.24218774125274056</v>
      </c>
      <c r="AJ331" s="18">
        <f t="shared" si="47"/>
        <v>0</v>
      </c>
      <c r="AL331" s="18">
        <f t="shared" si="48"/>
        <v>2.5900866329368268</v>
      </c>
      <c r="AM331" s="22">
        <f t="shared" si="49"/>
        <v>-0.47459830361054567</v>
      </c>
      <c r="AO331" s="32">
        <v>17247</v>
      </c>
      <c r="AP331" s="34" t="s">
        <v>738</v>
      </c>
      <c r="AQ331" s="34" t="s">
        <v>752</v>
      </c>
    </row>
    <row r="332" spans="4:43" x14ac:dyDescent="0.45">
      <c r="D332" s="17" t="s">
        <v>624</v>
      </c>
      <c r="E332" s="17" t="s">
        <v>625</v>
      </c>
      <c r="G332" s="18">
        <v>8.6790437176601394</v>
      </c>
      <c r="H332" s="18">
        <v>8.7461195312694873</v>
      </c>
      <c r="I332" s="18">
        <v>9.9652509788267363</v>
      </c>
      <c r="K332" s="18">
        <v>7.4779999999999998</v>
      </c>
      <c r="L332" s="18">
        <v>7.5529999999999999</v>
      </c>
      <c r="M332" s="18">
        <v>7.6289999999999996</v>
      </c>
      <c r="O332" s="18">
        <v>8.4969999999999999</v>
      </c>
      <c r="P332" s="18">
        <v>9.1419999999999995</v>
      </c>
      <c r="Q332" s="18">
        <v>11.215</v>
      </c>
      <c r="S332" s="19">
        <v>1.7256612483248635</v>
      </c>
      <c r="T332" s="19">
        <v>1.7750210355802847</v>
      </c>
      <c r="U332" s="19">
        <v>1.8426916251925125</v>
      </c>
      <c r="W332" s="18">
        <v>10.222661248324863</v>
      </c>
      <c r="X332" s="18">
        <v>10.917021035580285</v>
      </c>
      <c r="Y332" s="18">
        <v>13.057691625192513</v>
      </c>
      <c r="AA332" s="22">
        <f t="shared" si="53"/>
        <v>0.17785571554660651</v>
      </c>
      <c r="AB332" s="22">
        <f t="shared" si="54"/>
        <v>0.24821310714417996</v>
      </c>
      <c r="AC332" s="22">
        <f t="shared" si="55"/>
        <v>0.3103224046174366</v>
      </c>
      <c r="AD332" s="20"/>
      <c r="AE332" s="22">
        <f t="shared" si="50"/>
        <v>0.13626638138539718</v>
      </c>
      <c r="AF332" s="22">
        <f t="shared" si="51"/>
        <v>0.21037998146431874</v>
      </c>
      <c r="AG332" s="22">
        <f t="shared" si="52"/>
        <v>0.47004849914798802</v>
      </c>
      <c r="AI332" s="18">
        <v>0.9653094431441257</v>
      </c>
      <c r="AJ332" s="18">
        <f t="shared" si="47"/>
        <v>0</v>
      </c>
      <c r="AL332" s="18">
        <f t="shared" si="48"/>
        <v>9.9652509788267363</v>
      </c>
      <c r="AM332" s="22">
        <f t="shared" si="49"/>
        <v>-0.3103224046174366</v>
      </c>
      <c r="AO332" s="32">
        <v>48240</v>
      </c>
      <c r="AP332" s="34" t="s">
        <v>738</v>
      </c>
      <c r="AQ332" s="34" t="s">
        <v>768</v>
      </c>
    </row>
    <row r="333" spans="4:43" x14ac:dyDescent="0.45">
      <c r="D333" s="17" t="s">
        <v>626</v>
      </c>
      <c r="E333" s="17" t="s">
        <v>627</v>
      </c>
      <c r="G333" s="18">
        <v>4.7900522156780321</v>
      </c>
      <c r="H333" s="18">
        <v>4.1400948827958786</v>
      </c>
      <c r="I333" s="18">
        <v>6.2254460700621621</v>
      </c>
      <c r="K333" s="18">
        <v>4.8513199999999994</v>
      </c>
      <c r="L333" s="18">
        <v>5.1003999999999996</v>
      </c>
      <c r="M333" s="18">
        <v>5.4566400000000002</v>
      </c>
      <c r="O333" s="18">
        <v>5.3083200000000001</v>
      </c>
      <c r="P333" s="18">
        <v>8.0893999999999995</v>
      </c>
      <c r="Q333" s="18">
        <v>8.5406399999999998</v>
      </c>
      <c r="S333" s="19">
        <v>0.95240993765575099</v>
      </c>
      <c r="T333" s="19">
        <v>0.84023039932022459</v>
      </c>
      <c r="U333" s="19">
        <v>1.1511578946445962</v>
      </c>
      <c r="W333" s="18">
        <v>6.2607299376557508</v>
      </c>
      <c r="X333" s="18">
        <v>8.9296303993202244</v>
      </c>
      <c r="Y333" s="18">
        <v>9.6917978946445942</v>
      </c>
      <c r="AA333" s="22">
        <f t="shared" si="53"/>
        <v>0.30702749276179742</v>
      </c>
      <c r="AB333" s="22">
        <f t="shared" si="54"/>
        <v>1.1568661231478561</v>
      </c>
      <c r="AC333" s="22">
        <f t="shared" si="55"/>
        <v>0.55680376724359282</v>
      </c>
      <c r="AD333" s="20"/>
      <c r="AE333" s="22">
        <f t="shared" si="50"/>
        <v>9.4201165868258704E-2</v>
      </c>
      <c r="AF333" s="22">
        <f t="shared" si="51"/>
        <v>0.58603246804172227</v>
      </c>
      <c r="AG333" s="22">
        <f t="shared" si="52"/>
        <v>0.5651829697396199</v>
      </c>
      <c r="AI333" s="18">
        <v>0.58359400757831759</v>
      </c>
      <c r="AJ333" s="18">
        <f t="shared" si="47"/>
        <v>0</v>
      </c>
      <c r="AL333" s="18">
        <f t="shared" si="48"/>
        <v>6.2254460700621621</v>
      </c>
      <c r="AM333" s="22">
        <f t="shared" si="49"/>
        <v>-0.55680376724359282</v>
      </c>
      <c r="AO333" s="32">
        <v>28316</v>
      </c>
      <c r="AP333" s="34" t="s">
        <v>735</v>
      </c>
      <c r="AQ333" s="34" t="s">
        <v>764</v>
      </c>
    </row>
    <row r="334" spans="4:43" x14ac:dyDescent="0.45">
      <c r="D334" s="17" t="s">
        <v>628</v>
      </c>
      <c r="E334" s="17" t="s">
        <v>629</v>
      </c>
      <c r="G334" s="18">
        <v>5.3354338163050183</v>
      </c>
      <c r="H334" s="18">
        <v>5.4896231792634165</v>
      </c>
      <c r="I334" s="18">
        <v>6.4201487741782257</v>
      </c>
      <c r="K334" s="18">
        <v>4.9790000000000001</v>
      </c>
      <c r="L334" s="18">
        <v>5.306</v>
      </c>
      <c r="M334" s="18">
        <v>6.5</v>
      </c>
      <c r="O334" s="18">
        <v>6.2859999999999996</v>
      </c>
      <c r="P334" s="18">
        <v>7.5780000000000003</v>
      </c>
      <c r="Q334" s="18">
        <v>8.6950000000000003</v>
      </c>
      <c r="S334" s="19">
        <v>1.0608486002973891</v>
      </c>
      <c r="T334" s="19">
        <v>1.1141165617236113</v>
      </c>
      <c r="U334" s="19">
        <v>1.1871607051146287</v>
      </c>
      <c r="W334" s="18">
        <v>7.3468486002973892</v>
      </c>
      <c r="X334" s="18">
        <v>8.6921165617236102</v>
      </c>
      <c r="Y334" s="18">
        <v>9.8821607051146287</v>
      </c>
      <c r="AA334" s="22">
        <f t="shared" si="53"/>
        <v>0.37699179733904908</v>
      </c>
      <c r="AB334" s="22">
        <f t="shared" si="54"/>
        <v>0.58337216925149604</v>
      </c>
      <c r="AC334" s="22">
        <f t="shared" si="55"/>
        <v>0.53924169870651295</v>
      </c>
      <c r="AD334" s="20"/>
      <c r="AE334" s="22">
        <f t="shared" si="50"/>
        <v>0.26250251054428592</v>
      </c>
      <c r="AF334" s="22">
        <f t="shared" si="51"/>
        <v>0.42819449679607996</v>
      </c>
      <c r="AG334" s="22">
        <f t="shared" si="52"/>
        <v>0.33769230769230774</v>
      </c>
      <c r="AI334" s="18">
        <v>0.65161389732332486</v>
      </c>
      <c r="AJ334" s="18">
        <f t="shared" si="47"/>
        <v>0</v>
      </c>
      <c r="AL334" s="18">
        <f t="shared" si="48"/>
        <v>6.4201487741782257</v>
      </c>
      <c r="AM334" s="22">
        <f t="shared" si="49"/>
        <v>-0.53924169870651295</v>
      </c>
      <c r="AO334" s="32">
        <v>38774</v>
      </c>
      <c r="AP334" s="34" t="s">
        <v>733</v>
      </c>
      <c r="AQ334" s="34" t="s">
        <v>35</v>
      </c>
    </row>
    <row r="335" spans="4:43" x14ac:dyDescent="0.45">
      <c r="D335" s="17" t="s">
        <v>630</v>
      </c>
      <c r="E335" s="17" t="s">
        <v>631</v>
      </c>
      <c r="G335" s="18">
        <v>2.9891415631128977</v>
      </c>
      <c r="H335" s="18">
        <v>3.1974537158249943</v>
      </c>
      <c r="I335" s="18">
        <v>3.6287228719123812</v>
      </c>
      <c r="K335" s="18">
        <v>2.84</v>
      </c>
      <c r="L335" s="18">
        <v>3.3959999999999999</v>
      </c>
      <c r="M335" s="18">
        <v>3.7749999999999999</v>
      </c>
      <c r="O335" s="18">
        <v>3.8839999999999999</v>
      </c>
      <c r="P335" s="18">
        <v>4.1630000000000003</v>
      </c>
      <c r="Q335" s="18">
        <v>4.6280000000000001</v>
      </c>
      <c r="S335" s="19">
        <v>0.59433342301584746</v>
      </c>
      <c r="T335" s="19">
        <v>0.64892179732877631</v>
      </c>
      <c r="U335" s="19">
        <v>0.67099336087215344</v>
      </c>
      <c r="W335" s="18">
        <v>4.4783334230158474</v>
      </c>
      <c r="X335" s="18">
        <v>4.8119217973287762</v>
      </c>
      <c r="Y335" s="18">
        <v>5.2989933608721529</v>
      </c>
      <c r="AA335" s="22">
        <f t="shared" si="53"/>
        <v>0.49820051290983436</v>
      </c>
      <c r="AB335" s="22">
        <f t="shared" si="54"/>
        <v>0.50492304971089264</v>
      </c>
      <c r="AC335" s="22">
        <f t="shared" si="55"/>
        <v>0.46029155378281034</v>
      </c>
      <c r="AD335" s="20"/>
      <c r="AE335" s="22">
        <f t="shared" si="50"/>
        <v>0.36760563380281691</v>
      </c>
      <c r="AF335" s="22">
        <f t="shared" si="51"/>
        <v>0.22585394581861024</v>
      </c>
      <c r="AG335" s="22">
        <f t="shared" si="52"/>
        <v>0.22596026490066232</v>
      </c>
      <c r="AI335" s="18">
        <v>0.37133075361773399</v>
      </c>
      <c r="AJ335" s="18">
        <f t="shared" si="47"/>
        <v>0</v>
      </c>
      <c r="AL335" s="18">
        <f t="shared" si="48"/>
        <v>3.6287228719123812</v>
      </c>
      <c r="AM335" s="22">
        <f t="shared" si="49"/>
        <v>-0.46029155378281034</v>
      </c>
      <c r="AO335" s="32">
        <v>26211</v>
      </c>
      <c r="AP335" s="34" t="s">
        <v>735</v>
      </c>
      <c r="AQ335" s="34" t="s">
        <v>767</v>
      </c>
    </row>
    <row r="336" spans="4:43" x14ac:dyDescent="0.45">
      <c r="D336" s="17" t="s">
        <v>632</v>
      </c>
      <c r="E336" s="17" t="s">
        <v>633</v>
      </c>
      <c r="G336" s="18">
        <v>2.0839038295651191</v>
      </c>
      <c r="H336" s="18">
        <v>2.2300855876302412</v>
      </c>
      <c r="I336" s="18">
        <v>2.5285128790385647</v>
      </c>
      <c r="K336" s="18">
        <v>2.1085199999999999</v>
      </c>
      <c r="L336" s="18">
        <v>2.2219600000000002</v>
      </c>
      <c r="M336" s="18">
        <v>2.69624</v>
      </c>
      <c r="O336" s="18">
        <v>2.3580399999999999</v>
      </c>
      <c r="P336" s="18">
        <v>2.9007999999999998</v>
      </c>
      <c r="Q336" s="18">
        <v>3.1787199999999998</v>
      </c>
      <c r="S336" s="19">
        <v>0.41434427580989475</v>
      </c>
      <c r="T336" s="19">
        <v>0.45259486964884121</v>
      </c>
      <c r="U336" s="19">
        <v>0.46755164684716582</v>
      </c>
      <c r="W336" s="18">
        <v>2.7723842758098947</v>
      </c>
      <c r="X336" s="18">
        <v>3.3533948696488411</v>
      </c>
      <c r="Y336" s="18">
        <v>3.6462716468471656</v>
      </c>
      <c r="AA336" s="22">
        <f t="shared" si="53"/>
        <v>0.33038014349656986</v>
      </c>
      <c r="AB336" s="22">
        <f t="shared" si="54"/>
        <v>0.50370680311523985</v>
      </c>
      <c r="AC336" s="22">
        <f t="shared" si="55"/>
        <v>0.44206172611373634</v>
      </c>
      <c r="AD336" s="20"/>
      <c r="AE336" s="22">
        <f t="shared" si="50"/>
        <v>0.11833892967579153</v>
      </c>
      <c r="AF336" s="22">
        <f t="shared" si="51"/>
        <v>0.30551405065797749</v>
      </c>
      <c r="AG336" s="22">
        <f t="shared" si="52"/>
        <v>0.1789454944663679</v>
      </c>
      <c r="AI336" s="18">
        <v>0.26160444443717373</v>
      </c>
      <c r="AJ336" s="18">
        <f t="shared" si="47"/>
        <v>0</v>
      </c>
      <c r="AL336" s="18">
        <f t="shared" si="48"/>
        <v>2.5285128790385647</v>
      </c>
      <c r="AM336" s="22">
        <f t="shared" si="49"/>
        <v>-0.44206172611373634</v>
      </c>
      <c r="AO336" s="32">
        <v>17315</v>
      </c>
      <c r="AP336" s="34" t="s">
        <v>732</v>
      </c>
      <c r="AQ336" s="34" t="s">
        <v>755</v>
      </c>
    </row>
    <row r="337" spans="4:43" x14ac:dyDescent="0.45">
      <c r="D337" s="17" t="s">
        <v>634</v>
      </c>
      <c r="E337" s="17" t="s">
        <v>635</v>
      </c>
      <c r="G337" s="18">
        <v>9.2748829562864117</v>
      </c>
      <c r="H337" s="18">
        <v>9.4884495318990698</v>
      </c>
      <c r="I337" s="18">
        <v>10.775204630318031</v>
      </c>
      <c r="K337" s="18">
        <v>8.0666000000000011</v>
      </c>
      <c r="L337" s="18">
        <v>7.86</v>
      </c>
      <c r="M337" s="18">
        <v>7.5620000000000003</v>
      </c>
      <c r="O337" s="18">
        <v>7.0244</v>
      </c>
      <c r="P337" s="18">
        <v>7.7880000000000003</v>
      </c>
      <c r="Q337" s="18">
        <v>8.9260000000000002</v>
      </c>
      <c r="S337" s="19">
        <v>1.8441324437443005</v>
      </c>
      <c r="T337" s="19">
        <v>1.9256765762173538</v>
      </c>
      <c r="U337" s="19">
        <v>1.9924615420333653</v>
      </c>
      <c r="W337" s="18">
        <v>8.8685324437443001</v>
      </c>
      <c r="X337" s="18">
        <v>9.7136765762173543</v>
      </c>
      <c r="Y337" s="18">
        <v>10.918461542033365</v>
      </c>
      <c r="AA337" s="22">
        <f t="shared" si="53"/>
        <v>-4.3811928889807908E-2</v>
      </c>
      <c r="AB337" s="22">
        <f t="shared" si="54"/>
        <v>2.3736970256425686E-2</v>
      </c>
      <c r="AC337" s="22">
        <f t="shared" si="55"/>
        <v>1.3295052542413319E-2</v>
      </c>
      <c r="AD337" s="20"/>
      <c r="AE337" s="22">
        <f t="shared" si="50"/>
        <v>-0.1291994148711974</v>
      </c>
      <c r="AF337" s="22">
        <f t="shared" si="51"/>
        <v>-9.1603053435114577E-3</v>
      </c>
      <c r="AG337" s="22">
        <f t="shared" si="52"/>
        <v>0.18037556202062943</v>
      </c>
      <c r="AI337" s="18">
        <v>1.0110933012383609</v>
      </c>
      <c r="AJ337" s="18">
        <f t="shared" si="47"/>
        <v>0</v>
      </c>
      <c r="AL337" s="18">
        <f t="shared" si="48"/>
        <v>10.775204630318031</v>
      </c>
      <c r="AM337" s="22">
        <f t="shared" si="49"/>
        <v>-1.3295052542413319E-2</v>
      </c>
      <c r="AO337" s="32">
        <v>49842</v>
      </c>
      <c r="AP337" s="34" t="s">
        <v>739</v>
      </c>
      <c r="AQ337" s="34" t="s">
        <v>774</v>
      </c>
    </row>
    <row r="338" spans="4:43" x14ac:dyDescent="0.45">
      <c r="D338" s="17" t="s">
        <v>636</v>
      </c>
      <c r="E338" s="17" t="s">
        <v>637</v>
      </c>
      <c r="G338" s="18">
        <v>2.7361766400834044</v>
      </c>
      <c r="H338" s="18">
        <v>3.1449082686782246</v>
      </c>
      <c r="I338" s="18">
        <v>3.6701510760010905</v>
      </c>
      <c r="K338" s="18">
        <v>2.6612</v>
      </c>
      <c r="L338" s="18">
        <v>2.8538000000000001</v>
      </c>
      <c r="M338" s="18">
        <v>3.0904000000000003</v>
      </c>
      <c r="O338" s="18">
        <v>3.37032</v>
      </c>
      <c r="P338" s="18">
        <v>3.4883999999999999</v>
      </c>
      <c r="Q338" s="18">
        <v>3.9153600000000002</v>
      </c>
      <c r="S338" s="19">
        <v>0.5440362037531743</v>
      </c>
      <c r="T338" s="19">
        <v>0.63825772240091494</v>
      </c>
      <c r="U338" s="19">
        <v>0.67865392104100719</v>
      </c>
      <c r="W338" s="18">
        <v>3.9143562037531745</v>
      </c>
      <c r="X338" s="18">
        <v>4.1266577224009149</v>
      </c>
      <c r="Y338" s="18">
        <v>4.5940139210410074</v>
      </c>
      <c r="AA338" s="22">
        <f t="shared" si="53"/>
        <v>0.43059338582535983</v>
      </c>
      <c r="AB338" s="22">
        <f t="shared" si="54"/>
        <v>0.31217109366923135</v>
      </c>
      <c r="AC338" s="22">
        <f t="shared" si="55"/>
        <v>0.25172338301848213</v>
      </c>
      <c r="AD338" s="20"/>
      <c r="AE338" s="22">
        <f t="shared" si="50"/>
        <v>0.26646625582444011</v>
      </c>
      <c r="AF338" s="22">
        <f t="shared" si="51"/>
        <v>0.22237017310252991</v>
      </c>
      <c r="AG338" s="22">
        <f t="shared" si="52"/>
        <v>0.26694279057727149</v>
      </c>
      <c r="AI338" s="18">
        <v>0.35954156916907687</v>
      </c>
      <c r="AJ338" s="18">
        <f t="shared" si="47"/>
        <v>0</v>
      </c>
      <c r="AL338" s="18">
        <f t="shared" si="48"/>
        <v>3.6701510760010905</v>
      </c>
      <c r="AM338" s="22">
        <f t="shared" si="49"/>
        <v>-0.25172338301848213</v>
      </c>
      <c r="AO338" s="32">
        <v>19334</v>
      </c>
      <c r="AP338" s="34" t="s">
        <v>732</v>
      </c>
      <c r="AQ338" s="34" t="s">
        <v>762</v>
      </c>
    </row>
    <row r="339" spans="4:43" x14ac:dyDescent="0.45">
      <c r="D339" s="17" t="s">
        <v>638</v>
      </c>
      <c r="E339" s="17" t="s">
        <v>639</v>
      </c>
      <c r="G339" s="18">
        <v>7.2951636143832204</v>
      </c>
      <c r="H339" s="18">
        <v>7.59021849003277</v>
      </c>
      <c r="I339" s="18">
        <v>8.4195854403434538</v>
      </c>
      <c r="K339" s="18">
        <v>7.0898799999999991</v>
      </c>
      <c r="L339" s="18">
        <v>7.9911199999999996</v>
      </c>
      <c r="M339" s="18">
        <v>7.9722800000000005</v>
      </c>
      <c r="O339" s="18">
        <v>8.2256800000000005</v>
      </c>
      <c r="P339" s="18">
        <v>10.1648</v>
      </c>
      <c r="Q339" s="18">
        <v>10.856440000000001</v>
      </c>
      <c r="S339" s="19">
        <v>1.4505032534764839</v>
      </c>
      <c r="T339" s="19">
        <v>1.5404314377696404</v>
      </c>
      <c r="U339" s="19">
        <v>1.5568799633323762</v>
      </c>
      <c r="W339" s="18">
        <v>9.6761832534764842</v>
      </c>
      <c r="X339" s="18">
        <v>11.70523143776964</v>
      </c>
      <c r="Y339" s="18">
        <v>12.413319963332377</v>
      </c>
      <c r="AA339" s="22">
        <f t="shared" si="53"/>
        <v>0.32638330885394001</v>
      </c>
      <c r="AB339" s="22">
        <f t="shared" si="54"/>
        <v>0.54214683716161438</v>
      </c>
      <c r="AC339" s="22">
        <f t="shared" si="55"/>
        <v>0.47433861812868661</v>
      </c>
      <c r="AD339" s="20"/>
      <c r="AE339" s="22">
        <f t="shared" si="50"/>
        <v>0.16020017264043984</v>
      </c>
      <c r="AF339" s="22">
        <f t="shared" si="51"/>
        <v>0.27201193324590295</v>
      </c>
      <c r="AG339" s="22">
        <f t="shared" si="52"/>
        <v>0.36177354533458439</v>
      </c>
      <c r="AI339" s="18">
        <v>0.87218172746001876</v>
      </c>
      <c r="AJ339" s="18">
        <f t="shared" si="47"/>
        <v>0</v>
      </c>
      <c r="AL339" s="18">
        <f t="shared" si="48"/>
        <v>8.4195854403434538</v>
      </c>
      <c r="AM339" s="22">
        <f t="shared" si="49"/>
        <v>-0.47433861812868661</v>
      </c>
      <c r="AO339" s="32">
        <v>50697</v>
      </c>
      <c r="AP339" s="34" t="s">
        <v>733</v>
      </c>
      <c r="AQ339" s="34" t="s">
        <v>765</v>
      </c>
    </row>
    <row r="340" spans="4:43" x14ac:dyDescent="0.45">
      <c r="D340" s="17" t="s">
        <v>640</v>
      </c>
      <c r="E340" s="17" t="s">
        <v>641</v>
      </c>
      <c r="G340" s="18">
        <v>2.626089836005113</v>
      </c>
      <c r="H340" s="18">
        <v>2.6364385587704633</v>
      </c>
      <c r="I340" s="18">
        <v>3.1679893620193083</v>
      </c>
      <c r="K340" s="18">
        <v>1.7090000000000001</v>
      </c>
      <c r="L340" s="18">
        <v>1.794</v>
      </c>
      <c r="M340" s="18">
        <v>3.3490000000000002</v>
      </c>
      <c r="O340" s="18">
        <v>3.2240000000000002</v>
      </c>
      <c r="P340" s="18">
        <v>3.97</v>
      </c>
      <c r="Q340" s="18">
        <v>4.2629999999999999</v>
      </c>
      <c r="S340" s="19">
        <v>0.52214755588713313</v>
      </c>
      <c r="T340" s="19">
        <v>0.53506402286195187</v>
      </c>
      <c r="U340" s="19">
        <v>0.58579833849596097</v>
      </c>
      <c r="W340" s="18">
        <v>3.7461475558871329</v>
      </c>
      <c r="X340" s="18">
        <v>4.5050640228619523</v>
      </c>
      <c r="Y340" s="18">
        <v>4.8487983384959605</v>
      </c>
      <c r="AA340" s="22">
        <f t="shared" si="53"/>
        <v>0.42651157798389921</v>
      </c>
      <c r="AB340" s="22">
        <f t="shared" si="54"/>
        <v>0.70876882674745367</v>
      </c>
      <c r="AC340" s="22">
        <f t="shared" si="55"/>
        <v>0.53056017063305028</v>
      </c>
      <c r="AD340" s="20"/>
      <c r="AE340" s="22">
        <f t="shared" si="50"/>
        <v>0.88648332358104154</v>
      </c>
      <c r="AF340" s="22">
        <f t="shared" si="51"/>
        <v>1.2129319955406912</v>
      </c>
      <c r="AG340" s="22">
        <f t="shared" si="52"/>
        <v>0.27291728874290822</v>
      </c>
      <c r="AI340" s="18">
        <v>0.29138212384530948</v>
      </c>
      <c r="AJ340" s="18">
        <f t="shared" ref="AJ340:AJ403" si="56">$AJ$18*AI340/$AI$18</f>
        <v>0</v>
      </c>
      <c r="AL340" s="18">
        <f t="shared" si="48"/>
        <v>3.1679893620193083</v>
      </c>
      <c r="AM340" s="22">
        <f t="shared" ref="AM340:AM403" si="57">(AL340-Y340)/AL340</f>
        <v>-0.53056017063305028</v>
      </c>
      <c r="AO340" s="32">
        <v>19076</v>
      </c>
      <c r="AP340" s="34" t="s">
        <v>733</v>
      </c>
      <c r="AQ340" s="34" t="s">
        <v>765</v>
      </c>
    </row>
    <row r="341" spans="4:43" x14ac:dyDescent="0.45">
      <c r="D341" s="17" t="s">
        <v>642</v>
      </c>
      <c r="E341" s="17" t="s">
        <v>643</v>
      </c>
      <c r="G341" s="18">
        <v>14.069375981784566</v>
      </c>
      <c r="H341" s="18">
        <v>15.888400441923284</v>
      </c>
      <c r="I341" s="18">
        <v>17.824045722277035</v>
      </c>
      <c r="K341" s="18">
        <v>13.264239999999999</v>
      </c>
      <c r="L341" s="18">
        <v>14.415839999999999</v>
      </c>
      <c r="M341" s="18">
        <v>16.64592</v>
      </c>
      <c r="O341" s="18">
        <v>15.824119999999999</v>
      </c>
      <c r="P341" s="18">
        <v>18.903400000000001</v>
      </c>
      <c r="Q341" s="18">
        <v>21.493839999999999</v>
      </c>
      <c r="S341" s="19">
        <v>2.797425351191086</v>
      </c>
      <c r="T341" s="19">
        <v>3.224543742548577</v>
      </c>
      <c r="U341" s="19">
        <v>3.295874820340476</v>
      </c>
      <c r="W341" s="18">
        <v>18.621545351191084</v>
      </c>
      <c r="X341" s="18">
        <v>22.127943742548577</v>
      </c>
      <c r="Y341" s="18">
        <v>24.789714820340475</v>
      </c>
      <c r="AA341" s="22">
        <f t="shared" si="53"/>
        <v>0.32355161844421187</v>
      </c>
      <c r="AB341" s="22">
        <f t="shared" si="54"/>
        <v>0.39271060189051976</v>
      </c>
      <c r="AC341" s="22">
        <f t="shared" si="55"/>
        <v>0.39080179699929379</v>
      </c>
      <c r="AD341" s="20"/>
      <c r="AE341" s="22">
        <f t="shared" ref="AE341:AE371" si="58">IFERROR(IF((O341-K341)/K341&gt;3,"-",(O341-K341)/K341),"-")</f>
        <v>0.19299107977539609</v>
      </c>
      <c r="AF341" s="22">
        <f t="shared" ref="AF341:AF371" si="59">IFERROR(IF((P341-L341)/L341&gt;3,"-",(P341-L341)/L341),"-")</f>
        <v>0.31129368805425156</v>
      </c>
      <c r="AG341" s="22">
        <f t="shared" ref="AG341:AG371" si="60">IFERROR(IF((Q341-M341)/M341&gt;3,"-",(Q341-M341)/M341),"-")</f>
        <v>0.29123773272970183</v>
      </c>
      <c r="AI341" s="18">
        <v>1.5700924989052312</v>
      </c>
      <c r="AJ341" s="18">
        <f t="shared" si="56"/>
        <v>0</v>
      </c>
      <c r="AL341" s="18">
        <f t="shared" ref="AL341:AL371" si="61">I341+AJ341</f>
        <v>17.824045722277035</v>
      </c>
      <c r="AM341" s="22">
        <f t="shared" si="57"/>
        <v>-0.39080179699929379</v>
      </c>
      <c r="AO341" s="32">
        <v>63031</v>
      </c>
      <c r="AP341" s="34" t="s">
        <v>217</v>
      </c>
      <c r="AQ341" s="34" t="s">
        <v>217</v>
      </c>
    </row>
    <row r="342" spans="4:43" x14ac:dyDescent="0.45">
      <c r="D342" s="17" t="s">
        <v>644</v>
      </c>
      <c r="E342" s="17" t="s">
        <v>645</v>
      </c>
      <c r="G342" s="18">
        <v>3.3711237258583222</v>
      </c>
      <c r="H342" s="18">
        <v>3.2926026735523659</v>
      </c>
      <c r="I342" s="18">
        <v>3.2990977971888591</v>
      </c>
      <c r="K342" s="18">
        <v>2.8066400000000002</v>
      </c>
      <c r="L342" s="18">
        <v>2.8</v>
      </c>
      <c r="M342" s="18">
        <v>5.3739600000000003</v>
      </c>
      <c r="O342" s="18">
        <v>2.9066399999999999</v>
      </c>
      <c r="P342" s="18">
        <v>3.577</v>
      </c>
      <c r="Q342" s="18">
        <v>3.1086</v>
      </c>
      <c r="S342" s="19">
        <v>0.67028324389989435</v>
      </c>
      <c r="T342" s="19">
        <v>0.66823223561809963</v>
      </c>
      <c r="U342" s="19">
        <v>0.61004182378221616</v>
      </c>
      <c r="W342" s="18">
        <v>3.5769232438998944</v>
      </c>
      <c r="X342" s="18">
        <v>4.2452322356180989</v>
      </c>
      <c r="Y342" s="18">
        <v>3.7186418237822165</v>
      </c>
      <c r="AA342" s="22">
        <f t="shared" si="53"/>
        <v>6.104774988321543E-2</v>
      </c>
      <c r="AB342" s="22">
        <f t="shared" si="54"/>
        <v>0.2893241780180989</v>
      </c>
      <c r="AC342" s="22">
        <f t="shared" si="55"/>
        <v>0.12716932094309186</v>
      </c>
      <c r="AD342" s="20"/>
      <c r="AE342" s="22">
        <f t="shared" si="58"/>
        <v>3.5629792207051716E-2</v>
      </c>
      <c r="AF342" s="22">
        <f t="shared" si="59"/>
        <v>0.27750000000000008</v>
      </c>
      <c r="AG342" s="22">
        <f t="shared" si="60"/>
        <v>-0.42154388942232546</v>
      </c>
      <c r="AI342" s="18">
        <v>0.31581664114760938</v>
      </c>
      <c r="AJ342" s="18">
        <f t="shared" si="56"/>
        <v>0</v>
      </c>
      <c r="AL342" s="18">
        <f t="shared" si="61"/>
        <v>3.2990977971888591</v>
      </c>
      <c r="AM342" s="22">
        <f t="shared" si="57"/>
        <v>-0.12716932094309186</v>
      </c>
      <c r="AO342" s="32">
        <v>19348</v>
      </c>
      <c r="AP342" s="34" t="s">
        <v>731</v>
      </c>
      <c r="AQ342" s="34" t="s">
        <v>731</v>
      </c>
    </row>
    <row r="343" spans="4:43" x14ac:dyDescent="0.45">
      <c r="D343" s="17" t="s">
        <v>646</v>
      </c>
      <c r="E343" s="17" t="s">
        <v>647</v>
      </c>
      <c r="G343" s="18">
        <v>3.6735492681090114</v>
      </c>
      <c r="H343" s="18">
        <v>3.9856358901154474</v>
      </c>
      <c r="I343" s="18">
        <v>4.3163345965285105</v>
      </c>
      <c r="K343" s="18">
        <v>3.2500399999999998</v>
      </c>
      <c r="L343" s="18">
        <v>3.72</v>
      </c>
      <c r="M343" s="18">
        <v>3.931</v>
      </c>
      <c r="O343" s="18">
        <v>3.7466800000000005</v>
      </c>
      <c r="P343" s="18">
        <v>3.8450000000000002</v>
      </c>
      <c r="Q343" s="18">
        <v>5.5890000000000004</v>
      </c>
      <c r="S343" s="19">
        <v>0.7304147578941973</v>
      </c>
      <c r="T343" s="19">
        <v>0.80888301604217883</v>
      </c>
      <c r="U343" s="19">
        <v>0.79814082248917118</v>
      </c>
      <c r="W343" s="18">
        <v>4.4770947578941982</v>
      </c>
      <c r="X343" s="18">
        <v>4.6538830160421787</v>
      </c>
      <c r="Y343" s="18">
        <v>6.3871408224891715</v>
      </c>
      <c r="AA343" s="22">
        <f t="shared" si="53"/>
        <v>0.21873818237881379</v>
      </c>
      <c r="AB343" s="22">
        <f t="shared" si="54"/>
        <v>0.16766386703411959</v>
      </c>
      <c r="AC343" s="22">
        <f t="shared" si="55"/>
        <v>0.47976035676801887</v>
      </c>
      <c r="AD343" s="20"/>
      <c r="AE343" s="22">
        <f t="shared" si="58"/>
        <v>0.15281042694859159</v>
      </c>
      <c r="AF343" s="22">
        <f t="shared" si="59"/>
        <v>3.3602150537634407E-2</v>
      </c>
      <c r="AG343" s="22">
        <f t="shared" si="60"/>
        <v>0.42177562961078613</v>
      </c>
      <c r="AI343" s="18">
        <v>0.43182203308296069</v>
      </c>
      <c r="AJ343" s="18">
        <f t="shared" si="56"/>
        <v>0</v>
      </c>
      <c r="AL343" s="18">
        <f t="shared" si="61"/>
        <v>4.3163345965285105</v>
      </c>
      <c r="AM343" s="22">
        <f t="shared" si="57"/>
        <v>-0.47976035676801887</v>
      </c>
      <c r="AO343" s="32">
        <v>14944</v>
      </c>
      <c r="AP343" s="34" t="s">
        <v>733</v>
      </c>
      <c r="AQ343" s="34" t="s">
        <v>35</v>
      </c>
    </row>
    <row r="344" spans="4:43" x14ac:dyDescent="0.45">
      <c r="D344" s="17" t="s">
        <v>648</v>
      </c>
      <c r="E344" s="17" t="s">
        <v>649</v>
      </c>
      <c r="G344" s="18">
        <v>5.5691967396617539</v>
      </c>
      <c r="H344" s="18">
        <v>6.1573500448614897</v>
      </c>
      <c r="I344" s="18">
        <v>6.879987411139262</v>
      </c>
      <c r="K344" s="18">
        <v>2.5720000000000001</v>
      </c>
      <c r="L344" s="18">
        <v>0</v>
      </c>
      <c r="M344" s="18">
        <v>5.92204</v>
      </c>
      <c r="O344" s="18">
        <v>2.4359999999999999</v>
      </c>
      <c r="P344" s="18">
        <v>7.5030000000000001</v>
      </c>
      <c r="Q344" s="18">
        <v>7.9690399999999997</v>
      </c>
      <c r="S344" s="19">
        <v>1.1073278705090397</v>
      </c>
      <c r="T344" s="19">
        <v>1.2496314295711395</v>
      </c>
      <c r="U344" s="19">
        <v>1.2721902550043802</v>
      </c>
      <c r="W344" s="18">
        <v>3.5433278705090396</v>
      </c>
      <c r="X344" s="18">
        <v>8.7526314295711405</v>
      </c>
      <c r="Y344" s="18">
        <v>9.2412302550043801</v>
      </c>
      <c r="AA344" s="22">
        <f t="shared" ref="AA344:AA371" si="62">(W344-G344)/G344</f>
        <v>-0.36376320748829494</v>
      </c>
      <c r="AB344" s="22">
        <f t="shared" ref="AB344:AB371" si="63">(X344-H344)/H344</f>
        <v>0.42149323423239482</v>
      </c>
      <c r="AC344" s="22">
        <f t="shared" ref="AC344:AC371" si="64">(Y344-I344)/I344</f>
        <v>0.34320452971208537</v>
      </c>
      <c r="AD344" s="20"/>
      <c r="AE344" s="22">
        <f t="shared" si="58"/>
        <v>-5.2877138413685895E-2</v>
      </c>
      <c r="AF344" s="22" t="str">
        <f t="shared" si="59"/>
        <v>-</v>
      </c>
      <c r="AG344" s="22">
        <f t="shared" si="60"/>
        <v>0.34565791517787786</v>
      </c>
      <c r="AI344" s="18">
        <v>0.63002823053242718</v>
      </c>
      <c r="AJ344" s="18">
        <f t="shared" si="56"/>
        <v>0</v>
      </c>
      <c r="AL344" s="18">
        <f t="shared" si="61"/>
        <v>6.879987411139262</v>
      </c>
      <c r="AM344" s="22">
        <f t="shared" si="57"/>
        <v>-0.34320452971208537</v>
      </c>
      <c r="AO344" s="32">
        <v>25199</v>
      </c>
      <c r="AP344" s="34" t="s">
        <v>217</v>
      </c>
      <c r="AQ344" s="34" t="s">
        <v>217</v>
      </c>
    </row>
    <row r="345" spans="4:43" x14ac:dyDescent="0.45">
      <c r="D345" s="17" t="s">
        <v>650</v>
      </c>
      <c r="E345" s="17" t="s">
        <v>651</v>
      </c>
      <c r="G345" s="18">
        <v>16.521491068530363</v>
      </c>
      <c r="H345" s="18">
        <v>16.637747670744869</v>
      </c>
      <c r="I345" s="18">
        <v>18.9101082209122</v>
      </c>
      <c r="K345" s="18">
        <v>12.531319999999999</v>
      </c>
      <c r="L345" s="18">
        <v>12.455159999999999</v>
      </c>
      <c r="M345" s="18">
        <v>14.019680000000001</v>
      </c>
      <c r="O345" s="18">
        <v>16.61412</v>
      </c>
      <c r="P345" s="18">
        <v>21.857200000000002</v>
      </c>
      <c r="Q345" s="18">
        <v>26.636320000000001</v>
      </c>
      <c r="S345" s="19">
        <v>3.2849813676471014</v>
      </c>
      <c r="T345" s="19">
        <v>3.3766234264994597</v>
      </c>
      <c r="U345" s="19">
        <v>3.4967004969764992</v>
      </c>
      <c r="W345" s="18">
        <v>19.899101367647102</v>
      </c>
      <c r="X345" s="18">
        <v>25.233823426499463</v>
      </c>
      <c r="Y345" s="18">
        <v>30.133020496976499</v>
      </c>
      <c r="AA345" s="22">
        <f t="shared" si="62"/>
        <v>0.20443737705674211</v>
      </c>
      <c r="AB345" s="22">
        <f t="shared" si="63"/>
        <v>0.51666102442878015</v>
      </c>
      <c r="AC345" s="22">
        <f t="shared" si="64"/>
        <v>0.59348746950338294</v>
      </c>
      <c r="AD345" s="20"/>
      <c r="AE345" s="22">
        <f t="shared" si="58"/>
        <v>0.32580765633628389</v>
      </c>
      <c r="AF345" s="22">
        <f t="shared" si="59"/>
        <v>0.754871073514913</v>
      </c>
      <c r="AG345" s="22">
        <f t="shared" si="60"/>
        <v>0.89992353605788433</v>
      </c>
      <c r="AI345" s="18">
        <v>1.9127967793877743</v>
      </c>
      <c r="AJ345" s="18">
        <f t="shared" si="56"/>
        <v>0</v>
      </c>
      <c r="AL345" s="18">
        <f t="shared" si="61"/>
        <v>18.9101082209122</v>
      </c>
      <c r="AM345" s="22">
        <f t="shared" si="57"/>
        <v>-0.59348746950338294</v>
      </c>
      <c r="AO345" s="32">
        <v>108603</v>
      </c>
      <c r="AP345" s="34" t="s">
        <v>735</v>
      </c>
      <c r="AQ345" s="34" t="s">
        <v>767</v>
      </c>
    </row>
    <row r="346" spans="4:43" x14ac:dyDescent="0.45">
      <c r="D346" s="17" t="s">
        <v>652</v>
      </c>
      <c r="E346" s="17" t="s">
        <v>653</v>
      </c>
      <c r="G346" s="18">
        <v>5.3304590651723212</v>
      </c>
      <c r="H346" s="18">
        <v>5.5489147608089358</v>
      </c>
      <c r="I346" s="18">
        <v>6.0859765586076264</v>
      </c>
      <c r="K346" s="18">
        <v>4.0960400000000003</v>
      </c>
      <c r="L346" s="18">
        <v>4.0021599999999999</v>
      </c>
      <c r="M346" s="18">
        <v>5.9711600000000002</v>
      </c>
      <c r="O346" s="18">
        <v>7.175040000000001</v>
      </c>
      <c r="P346" s="18">
        <v>8.7177999999999987</v>
      </c>
      <c r="Q346" s="18">
        <v>7.8245200000000006</v>
      </c>
      <c r="S346" s="19">
        <v>1.0598594665253944</v>
      </c>
      <c r="T346" s="19">
        <v>1.1261497616015512</v>
      </c>
      <c r="U346" s="19">
        <v>1.1253683484231298</v>
      </c>
      <c r="W346" s="18">
        <v>8.2348994665253965</v>
      </c>
      <c r="X346" s="18">
        <v>9.8439497616015501</v>
      </c>
      <c r="Y346" s="18">
        <v>8.94988834842313</v>
      </c>
      <c r="AA346" s="22">
        <f t="shared" si="62"/>
        <v>0.54487622282475623</v>
      </c>
      <c r="AB346" s="22">
        <f t="shared" si="63"/>
        <v>0.77403153335995245</v>
      </c>
      <c r="AC346" s="22">
        <f t="shared" si="64"/>
        <v>0.47057555385502842</v>
      </c>
      <c r="AD346" s="20"/>
      <c r="AE346" s="22">
        <f t="shared" si="58"/>
        <v>0.75170164353863744</v>
      </c>
      <c r="AF346" s="22">
        <f t="shared" si="59"/>
        <v>1.1782737321846199</v>
      </c>
      <c r="AG346" s="22">
        <f t="shared" si="60"/>
        <v>0.3103852517768742</v>
      </c>
      <c r="AI346" s="18">
        <v>0.59341539621505579</v>
      </c>
      <c r="AJ346" s="18">
        <f t="shared" si="56"/>
        <v>0</v>
      </c>
      <c r="AL346" s="18">
        <f t="shared" si="61"/>
        <v>6.0859765586076264</v>
      </c>
      <c r="AM346" s="22">
        <f t="shared" si="57"/>
        <v>-0.47057555385502842</v>
      </c>
      <c r="AO346" s="32">
        <v>25840</v>
      </c>
      <c r="AP346" s="34" t="s">
        <v>734</v>
      </c>
      <c r="AQ346" s="34" t="s">
        <v>743</v>
      </c>
    </row>
    <row r="347" spans="4:43" x14ac:dyDescent="0.45">
      <c r="D347" s="17" t="s">
        <v>654</v>
      </c>
      <c r="E347" s="17" t="s">
        <v>655</v>
      </c>
      <c r="G347" s="18">
        <v>2.4585932223473388</v>
      </c>
      <c r="H347" s="18">
        <v>2.0946964760659901</v>
      </c>
      <c r="I347" s="18">
        <v>2.3145086244660749</v>
      </c>
      <c r="K347" s="18">
        <v>2.81</v>
      </c>
      <c r="L347" s="18">
        <v>3.51</v>
      </c>
      <c r="M347" s="18">
        <v>3.3420000000000001</v>
      </c>
      <c r="O347" s="18">
        <v>2.7530000000000001</v>
      </c>
      <c r="P347" s="18">
        <v>3.581</v>
      </c>
      <c r="Q347" s="18">
        <v>3.766</v>
      </c>
      <c r="S347" s="19">
        <v>0.48884406937205571</v>
      </c>
      <c r="T347" s="19">
        <v>0.4251177101890517</v>
      </c>
      <c r="U347" s="19">
        <v>0.42797975362599561</v>
      </c>
      <c r="W347" s="18">
        <v>3.241844069372056</v>
      </c>
      <c r="X347" s="18">
        <v>4.0061177101890513</v>
      </c>
      <c r="Y347" s="18">
        <v>4.193979753625996</v>
      </c>
      <c r="AA347" s="22">
        <f t="shared" si="62"/>
        <v>0.31857683487669808</v>
      </c>
      <c r="AB347" s="22">
        <f t="shared" si="63"/>
        <v>0.91250510800154938</v>
      </c>
      <c r="AC347" s="22">
        <f t="shared" si="64"/>
        <v>0.81203893962308704</v>
      </c>
      <c r="AD347" s="20"/>
      <c r="AE347" s="22">
        <f t="shared" si="58"/>
        <v>-2.0284697508896776E-2</v>
      </c>
      <c r="AF347" s="22">
        <f t="shared" si="59"/>
        <v>2.022792022792028E-2</v>
      </c>
      <c r="AG347" s="22">
        <f t="shared" si="60"/>
        <v>0.12687013764213043</v>
      </c>
      <c r="AI347" s="18">
        <v>0.12733079442860126</v>
      </c>
      <c r="AJ347" s="18">
        <f t="shared" si="56"/>
        <v>0</v>
      </c>
      <c r="AL347" s="18">
        <f t="shared" si="61"/>
        <v>2.3145086244660749</v>
      </c>
      <c r="AM347" s="22">
        <f t="shared" si="57"/>
        <v>-0.81203893962308704</v>
      </c>
      <c r="AO347" s="32">
        <v>14626</v>
      </c>
      <c r="AP347" s="34" t="s">
        <v>735</v>
      </c>
      <c r="AQ347" s="34" t="s">
        <v>745</v>
      </c>
    </row>
    <row r="348" spans="4:43" x14ac:dyDescent="0.45">
      <c r="D348" s="17" t="s">
        <v>656</v>
      </c>
      <c r="E348" s="17" t="s">
        <v>657</v>
      </c>
      <c r="G348" s="18">
        <v>3.4594062761213462</v>
      </c>
      <c r="H348" s="18">
        <v>4.0809737022143802</v>
      </c>
      <c r="I348" s="18">
        <v>4.655402438180027</v>
      </c>
      <c r="K348" s="18">
        <v>3.4628000000000001</v>
      </c>
      <c r="L348" s="18">
        <v>3.24</v>
      </c>
      <c r="M348" s="18">
        <v>3.4729999999999999</v>
      </c>
      <c r="O348" s="18">
        <v>3.9474399999999998</v>
      </c>
      <c r="P348" s="18">
        <v>4.8579999999999997</v>
      </c>
      <c r="Q348" s="18">
        <v>5.5339999999999998</v>
      </c>
      <c r="S348" s="19">
        <v>0.68783653442914916</v>
      </c>
      <c r="T348" s="19">
        <v>0.82823178224149496</v>
      </c>
      <c r="U348" s="19">
        <v>0.86083843778364444</v>
      </c>
      <c r="W348" s="18">
        <v>4.6352765344291491</v>
      </c>
      <c r="X348" s="18">
        <v>5.6862317822414949</v>
      </c>
      <c r="Y348" s="18">
        <v>6.3948384377836449</v>
      </c>
      <c r="AA348" s="22">
        <f t="shared" si="62"/>
        <v>0.3399052220099969</v>
      </c>
      <c r="AB348" s="22">
        <f t="shared" si="63"/>
        <v>0.39335173347382379</v>
      </c>
      <c r="AC348" s="22">
        <f t="shared" si="64"/>
        <v>0.37363815968692693</v>
      </c>
      <c r="AD348" s="20"/>
      <c r="AE348" s="22">
        <f t="shared" si="58"/>
        <v>0.13995610488621915</v>
      </c>
      <c r="AF348" s="22">
        <f t="shared" si="59"/>
        <v>0.4993827160493825</v>
      </c>
      <c r="AG348" s="22">
        <f t="shared" si="60"/>
        <v>0.59343507054419808</v>
      </c>
      <c r="AI348" s="18">
        <v>0.43697440128048237</v>
      </c>
      <c r="AJ348" s="18">
        <f t="shared" si="56"/>
        <v>0</v>
      </c>
      <c r="AL348" s="18">
        <f t="shared" si="61"/>
        <v>4.655402438180027</v>
      </c>
      <c r="AM348" s="22">
        <f t="shared" si="57"/>
        <v>-0.37363815968692693</v>
      </c>
      <c r="AO348" s="32">
        <v>24351</v>
      </c>
      <c r="AP348" s="34" t="s">
        <v>736</v>
      </c>
      <c r="AQ348" s="34" t="s">
        <v>747</v>
      </c>
    </row>
    <row r="349" spans="4:43" x14ac:dyDescent="0.45">
      <c r="D349" s="17" t="s">
        <v>658</v>
      </c>
      <c r="E349" s="17" t="s">
        <v>659</v>
      </c>
      <c r="G349" s="18">
        <v>7.6549596312209145</v>
      </c>
      <c r="H349" s="18">
        <v>7.5924208979628176</v>
      </c>
      <c r="I349" s="18">
        <v>8.249355492395706</v>
      </c>
      <c r="K349" s="18">
        <v>8.6196800000000007</v>
      </c>
      <c r="L349" s="18">
        <v>8.4830000000000005</v>
      </c>
      <c r="M349" s="18">
        <v>8.7940000000000005</v>
      </c>
      <c r="O349" s="18">
        <v>10.116680000000001</v>
      </c>
      <c r="P349" s="18">
        <v>10.194000000000001</v>
      </c>
      <c r="Q349" s="18">
        <v>11.837</v>
      </c>
      <c r="S349" s="19">
        <v>1.5220417851116075</v>
      </c>
      <c r="T349" s="19">
        <v>1.5408784154710984</v>
      </c>
      <c r="U349" s="19">
        <v>1.5254024521179819</v>
      </c>
      <c r="W349" s="18">
        <v>11.638721785111608</v>
      </c>
      <c r="X349" s="18">
        <v>11.734878415471099</v>
      </c>
      <c r="Y349" s="18">
        <v>13.362402452117982</v>
      </c>
      <c r="AA349" s="22">
        <f t="shared" si="62"/>
        <v>0.52041582788272789</v>
      </c>
      <c r="AB349" s="22">
        <f t="shared" si="63"/>
        <v>0.5456043037102668</v>
      </c>
      <c r="AC349" s="22">
        <f t="shared" si="64"/>
        <v>0.61981168885684534</v>
      </c>
      <c r="AD349" s="20"/>
      <c r="AE349" s="22">
        <f t="shared" si="58"/>
        <v>0.17367234050451985</v>
      </c>
      <c r="AF349" s="22">
        <f t="shared" si="59"/>
        <v>0.20169751267240366</v>
      </c>
      <c r="AG349" s="22">
        <f t="shared" si="60"/>
        <v>0.34603138503525122</v>
      </c>
      <c r="AI349" s="18">
        <v>0.85880529839344288</v>
      </c>
      <c r="AJ349" s="18">
        <f t="shared" si="56"/>
        <v>0</v>
      </c>
      <c r="AL349" s="18">
        <f t="shared" si="61"/>
        <v>8.249355492395706</v>
      </c>
      <c r="AM349" s="22">
        <f t="shared" si="57"/>
        <v>-0.61981168885684534</v>
      </c>
      <c r="AO349" s="32">
        <v>40951</v>
      </c>
      <c r="AP349" s="34" t="s">
        <v>733</v>
      </c>
      <c r="AQ349" s="34" t="s">
        <v>757</v>
      </c>
    </row>
    <row r="350" spans="4:43" x14ac:dyDescent="0.45">
      <c r="D350" s="17" t="s">
        <v>660</v>
      </c>
      <c r="E350" s="17" t="s">
        <v>661</v>
      </c>
      <c r="G350" s="18">
        <v>2.5666088125747568</v>
      </c>
      <c r="H350" s="18">
        <v>2.6407283848416658</v>
      </c>
      <c r="I350" s="18">
        <v>2.8694287359661668</v>
      </c>
      <c r="K350" s="18">
        <v>1.68</v>
      </c>
      <c r="L350" s="18">
        <v>2.4940000000000002</v>
      </c>
      <c r="M350" s="18">
        <v>2.798</v>
      </c>
      <c r="O350" s="18">
        <v>3.23</v>
      </c>
      <c r="P350" s="18">
        <v>3.032</v>
      </c>
      <c r="Q350" s="18">
        <v>4.1849999999999996</v>
      </c>
      <c r="S350" s="19">
        <v>0.51032089612096465</v>
      </c>
      <c r="T350" s="19">
        <v>0.53593464113879352</v>
      </c>
      <c r="U350" s="19">
        <v>0.53059098181128961</v>
      </c>
      <c r="W350" s="18">
        <v>3.7403208961209646</v>
      </c>
      <c r="X350" s="18">
        <v>3.5679346411387933</v>
      </c>
      <c r="Y350" s="18">
        <v>4.7155909818112898</v>
      </c>
      <c r="AA350" s="22">
        <f t="shared" si="62"/>
        <v>0.45730072997324811</v>
      </c>
      <c r="AB350" s="22">
        <f t="shared" si="63"/>
        <v>0.35111761649531459</v>
      </c>
      <c r="AC350" s="22">
        <f t="shared" si="64"/>
        <v>0.64339017125772979</v>
      </c>
      <c r="AD350" s="20"/>
      <c r="AE350" s="22">
        <f t="shared" si="58"/>
        <v>0.92261904761904767</v>
      </c>
      <c r="AF350" s="22">
        <f t="shared" si="59"/>
        <v>0.2157177225340817</v>
      </c>
      <c r="AG350" s="22">
        <f t="shared" si="60"/>
        <v>0.49571122230164388</v>
      </c>
      <c r="AI350" s="18">
        <v>0.29887555323377896</v>
      </c>
      <c r="AJ350" s="18">
        <f t="shared" si="56"/>
        <v>0</v>
      </c>
      <c r="AL350" s="18">
        <f t="shared" si="61"/>
        <v>2.8694287359661668</v>
      </c>
      <c r="AM350" s="22">
        <f t="shared" si="57"/>
        <v>-0.64339017125772979</v>
      </c>
      <c r="AO350" s="32">
        <v>24013</v>
      </c>
      <c r="AP350" s="34" t="s">
        <v>732</v>
      </c>
      <c r="AQ350" s="34" t="s">
        <v>762</v>
      </c>
    </row>
    <row r="351" spans="4:43" x14ac:dyDescent="0.45">
      <c r="D351" s="17" t="s">
        <v>662</v>
      </c>
      <c r="E351" s="17" t="s">
        <v>663</v>
      </c>
      <c r="G351" s="18">
        <v>4.4412005046126879</v>
      </c>
      <c r="H351" s="18">
        <v>4.4019245372328593</v>
      </c>
      <c r="I351" s="18">
        <v>5.3206257955118295</v>
      </c>
      <c r="K351" s="18">
        <v>4.4223600000000003</v>
      </c>
      <c r="L351" s="18">
        <v>4.4804799999999991</v>
      </c>
      <c r="M351" s="18">
        <v>6.0160799999999997</v>
      </c>
      <c r="O351" s="18">
        <v>6.2804399999999996</v>
      </c>
      <c r="P351" s="18">
        <v>7.2561200000000001</v>
      </c>
      <c r="Q351" s="18">
        <v>5.9677199999999999</v>
      </c>
      <c r="S351" s="19">
        <v>0.88304747114664295</v>
      </c>
      <c r="T351" s="19">
        <v>0.8933686102379641</v>
      </c>
      <c r="U351" s="19">
        <v>0.98384602806333032</v>
      </c>
      <c r="W351" s="18">
        <v>7.1634874711466425</v>
      </c>
      <c r="X351" s="18">
        <v>8.1494886102379649</v>
      </c>
      <c r="Y351" s="18">
        <v>6.9515660280633309</v>
      </c>
      <c r="AA351" s="22">
        <f t="shared" si="62"/>
        <v>0.61296196010663162</v>
      </c>
      <c r="AB351" s="22">
        <f t="shared" si="63"/>
        <v>0.85134673284537987</v>
      </c>
      <c r="AC351" s="22">
        <f t="shared" si="64"/>
        <v>0.30653165534160809</v>
      </c>
      <c r="AD351" s="20"/>
      <c r="AE351" s="22">
        <f t="shared" si="58"/>
        <v>0.42015575394133431</v>
      </c>
      <c r="AF351" s="22">
        <f t="shared" si="59"/>
        <v>0.61949612541513444</v>
      </c>
      <c r="AG351" s="22">
        <f t="shared" si="60"/>
        <v>-8.0384569354130502E-3</v>
      </c>
      <c r="AI351" s="18">
        <v>0.47204774326867738</v>
      </c>
      <c r="AJ351" s="18">
        <f t="shared" si="56"/>
        <v>0</v>
      </c>
      <c r="AL351" s="18">
        <f t="shared" si="61"/>
        <v>5.3206257955118295</v>
      </c>
      <c r="AM351" s="22">
        <f t="shared" si="57"/>
        <v>-0.30653165534160809</v>
      </c>
      <c r="AO351" s="32">
        <v>23762</v>
      </c>
      <c r="AP351" s="34" t="s">
        <v>581</v>
      </c>
      <c r="AQ351" s="34" t="s">
        <v>761</v>
      </c>
    </row>
    <row r="352" spans="4:43" x14ac:dyDescent="0.45">
      <c r="D352" s="17" t="s">
        <v>664</v>
      </c>
      <c r="E352" s="17" t="s">
        <v>665</v>
      </c>
      <c r="G352" s="18">
        <v>5.6403635297683987</v>
      </c>
      <c r="H352" s="18">
        <v>5.9636698681469786</v>
      </c>
      <c r="I352" s="18">
        <v>6.1356447516611574</v>
      </c>
      <c r="K352" s="18">
        <v>5.5209999999999999</v>
      </c>
      <c r="L352" s="18">
        <v>5.2229999999999999</v>
      </c>
      <c r="M352" s="18">
        <v>5.6971999999999996</v>
      </c>
      <c r="O352" s="18">
        <v>5.6029999999999998</v>
      </c>
      <c r="P352" s="18">
        <v>5.8865600000000002</v>
      </c>
      <c r="Q352" s="18">
        <v>5.9862000000000002</v>
      </c>
      <c r="S352" s="19">
        <v>1.1214780206695709</v>
      </c>
      <c r="T352" s="19">
        <v>1.2103241245870211</v>
      </c>
      <c r="U352" s="19">
        <v>1.1345525790634465</v>
      </c>
      <c r="W352" s="18">
        <v>6.7244780206695705</v>
      </c>
      <c r="X352" s="18">
        <v>7.0968841245870218</v>
      </c>
      <c r="Y352" s="18">
        <v>7.1207525790634465</v>
      </c>
      <c r="AA352" s="22">
        <f t="shared" si="62"/>
        <v>0.19220649257436906</v>
      </c>
      <c r="AB352" s="22">
        <f t="shared" si="63"/>
        <v>0.19001961568877948</v>
      </c>
      <c r="AC352" s="22">
        <f t="shared" si="64"/>
        <v>0.16055489965183889</v>
      </c>
      <c r="AD352" s="20"/>
      <c r="AE352" s="22">
        <f t="shared" si="58"/>
        <v>1.485238181488858E-2</v>
      </c>
      <c r="AF352" s="22">
        <f t="shared" si="59"/>
        <v>0.12704575914225549</v>
      </c>
      <c r="AG352" s="22">
        <f t="shared" si="60"/>
        <v>5.0726672751527174E-2</v>
      </c>
      <c r="AI352" s="18">
        <v>0.65327793120875599</v>
      </c>
      <c r="AJ352" s="18">
        <f t="shared" si="56"/>
        <v>0</v>
      </c>
      <c r="AL352" s="18">
        <f t="shared" si="61"/>
        <v>6.1356447516611574</v>
      </c>
      <c r="AM352" s="22">
        <f t="shared" si="57"/>
        <v>-0.16055489965183889</v>
      </c>
      <c r="AO352" s="32">
        <v>28903</v>
      </c>
      <c r="AP352" s="34" t="s">
        <v>733</v>
      </c>
      <c r="AQ352" s="34" t="s">
        <v>742</v>
      </c>
    </row>
    <row r="353" spans="4:43" x14ac:dyDescent="0.45">
      <c r="D353" s="17" t="s">
        <v>666</v>
      </c>
      <c r="E353" s="17" t="s">
        <v>667</v>
      </c>
      <c r="G353" s="18">
        <v>4.5120262989505369</v>
      </c>
      <c r="H353" s="18">
        <v>4.5288915072235918</v>
      </c>
      <c r="I353" s="18">
        <v>4.7321270608708375</v>
      </c>
      <c r="K353" s="18">
        <v>5.0585200000000006</v>
      </c>
      <c r="L353" s="18">
        <v>5.292320000000001</v>
      </c>
      <c r="M353" s="18">
        <v>5.0480799999999997</v>
      </c>
      <c r="O353" s="18">
        <v>5.66052</v>
      </c>
      <c r="P353" s="18">
        <v>5.9023200000000005</v>
      </c>
      <c r="Q353" s="18">
        <v>6.1250799999999996</v>
      </c>
      <c r="S353" s="19">
        <v>0.89712982084399007</v>
      </c>
      <c r="T353" s="19">
        <v>0.91913649984337031</v>
      </c>
      <c r="U353" s="19">
        <v>0.87502571916559868</v>
      </c>
      <c r="W353" s="18">
        <v>6.5576498208439906</v>
      </c>
      <c r="X353" s="18">
        <v>6.8214564998433707</v>
      </c>
      <c r="Y353" s="18">
        <v>7.0001057191655978</v>
      </c>
      <c r="AA353" s="22">
        <f t="shared" si="62"/>
        <v>0.45337136496062763</v>
      </c>
      <c r="AB353" s="22">
        <f t="shared" si="63"/>
        <v>0.50620885683905936</v>
      </c>
      <c r="AC353" s="22">
        <f t="shared" si="64"/>
        <v>0.4792725616030673</v>
      </c>
      <c r="AD353" s="20"/>
      <c r="AE353" s="22">
        <f t="shared" si="58"/>
        <v>0.11900714042842558</v>
      </c>
      <c r="AF353" s="22">
        <f t="shared" si="59"/>
        <v>0.11526135985730253</v>
      </c>
      <c r="AG353" s="22">
        <f t="shared" si="60"/>
        <v>0.21334844138761669</v>
      </c>
      <c r="AI353" s="18">
        <v>0.33169513093844871</v>
      </c>
      <c r="AJ353" s="18">
        <f t="shared" si="56"/>
        <v>0</v>
      </c>
      <c r="AL353" s="18">
        <f t="shared" si="61"/>
        <v>4.7321270608708375</v>
      </c>
      <c r="AM353" s="22">
        <f t="shared" si="57"/>
        <v>-0.4792725616030673</v>
      </c>
      <c r="AO353" s="32">
        <v>21866</v>
      </c>
      <c r="AP353" s="34" t="s">
        <v>738</v>
      </c>
      <c r="AQ353" s="34" t="s">
        <v>758</v>
      </c>
    </row>
    <row r="354" spans="4:43" x14ac:dyDescent="0.45">
      <c r="D354" s="17" t="s">
        <v>668</v>
      </c>
      <c r="E354" s="17" t="s">
        <v>669</v>
      </c>
      <c r="G354" s="18">
        <v>8.3199493727713882</v>
      </c>
      <c r="H354" s="18">
        <v>8.7446497266255179</v>
      </c>
      <c r="I354" s="18">
        <v>9.8537442693744275</v>
      </c>
      <c r="K354" s="18">
        <v>8.547600000000001</v>
      </c>
      <c r="L354" s="18">
        <v>9.3226800000000001</v>
      </c>
      <c r="M354" s="18">
        <v>8.4648800000000008</v>
      </c>
      <c r="O354" s="18">
        <v>9.5118399999999994</v>
      </c>
      <c r="P354" s="18">
        <v>9.6371599999999997</v>
      </c>
      <c r="Q354" s="18">
        <v>11.318719999999999</v>
      </c>
      <c r="S354" s="19">
        <v>1.6542622306881389</v>
      </c>
      <c r="T354" s="19">
        <v>1.7747227393871086</v>
      </c>
      <c r="U354" s="19">
        <v>1.8220727285789589</v>
      </c>
      <c r="W354" s="18">
        <v>11.166102230688139</v>
      </c>
      <c r="X354" s="18">
        <v>11.411882739387108</v>
      </c>
      <c r="Y354" s="18">
        <v>13.14079272857896</v>
      </c>
      <c r="AA354" s="22">
        <f t="shared" si="62"/>
        <v>0.34208776164327703</v>
      </c>
      <c r="AB354" s="22">
        <f t="shared" si="63"/>
        <v>0.30501313330372259</v>
      </c>
      <c r="AC354" s="22">
        <f t="shared" si="64"/>
        <v>0.33358369867794563</v>
      </c>
      <c r="AD354" s="20"/>
      <c r="AE354" s="22">
        <f t="shared" si="58"/>
        <v>0.11280827366746202</v>
      </c>
      <c r="AF354" s="22">
        <f t="shared" si="59"/>
        <v>3.3732789283768147E-2</v>
      </c>
      <c r="AG354" s="22">
        <f t="shared" si="60"/>
        <v>0.33713886079897148</v>
      </c>
      <c r="AI354" s="18">
        <v>1.0330821443256517</v>
      </c>
      <c r="AJ354" s="18">
        <f t="shared" si="56"/>
        <v>0</v>
      </c>
      <c r="AL354" s="18">
        <f t="shared" si="61"/>
        <v>9.8537442693744275</v>
      </c>
      <c r="AM354" s="22">
        <f t="shared" si="57"/>
        <v>-0.33358369867794563</v>
      </c>
      <c r="AO354" s="32">
        <v>52197</v>
      </c>
      <c r="AP354" s="34" t="s">
        <v>581</v>
      </c>
      <c r="AQ354" s="34" t="s">
        <v>775</v>
      </c>
    </row>
    <row r="355" spans="4:43" x14ac:dyDescent="0.45">
      <c r="D355" s="17" t="s">
        <v>670</v>
      </c>
      <c r="E355" s="17" t="s">
        <v>671</v>
      </c>
      <c r="G355" s="18">
        <v>3.4682060155223402</v>
      </c>
      <c r="H355" s="18">
        <v>3.5997131369858009</v>
      </c>
      <c r="I355" s="18">
        <v>4.0265295385167734</v>
      </c>
      <c r="K355" s="18">
        <v>3.177</v>
      </c>
      <c r="L355" s="18">
        <v>3.2109999999999999</v>
      </c>
      <c r="M355" s="18">
        <v>3.177</v>
      </c>
      <c r="O355" s="18">
        <v>3.7229999999999999</v>
      </c>
      <c r="P355" s="18">
        <v>4.2779999999999996</v>
      </c>
      <c r="Q355" s="18">
        <v>4.952</v>
      </c>
      <c r="S355" s="19">
        <v>0.68958619369734186</v>
      </c>
      <c r="T355" s="19">
        <v>0.7305601664098289</v>
      </c>
      <c r="U355" s="19">
        <v>0.74455247288600523</v>
      </c>
      <c r="W355" s="18">
        <v>4.4125861936973418</v>
      </c>
      <c r="X355" s="18">
        <v>5.0085601664098283</v>
      </c>
      <c r="Y355" s="18">
        <v>5.6965524728860055</v>
      </c>
      <c r="AA355" s="22">
        <f t="shared" si="62"/>
        <v>0.27229644777395678</v>
      </c>
      <c r="AB355" s="22">
        <f t="shared" si="63"/>
        <v>0.3913775836603795</v>
      </c>
      <c r="AC355" s="22">
        <f t="shared" si="64"/>
        <v>0.41475491943973358</v>
      </c>
      <c r="AD355" s="20"/>
      <c r="AE355" s="22">
        <f t="shared" si="58"/>
        <v>0.17186024551463638</v>
      </c>
      <c r="AF355" s="22">
        <f t="shared" si="59"/>
        <v>0.33229523512924314</v>
      </c>
      <c r="AG355" s="22">
        <f t="shared" si="60"/>
        <v>0.55870317909977962</v>
      </c>
      <c r="AI355" s="18">
        <v>0.3949103651877508</v>
      </c>
      <c r="AJ355" s="18">
        <f t="shared" si="56"/>
        <v>0</v>
      </c>
      <c r="AL355" s="18">
        <f t="shared" si="61"/>
        <v>4.0265295385167734</v>
      </c>
      <c r="AM355" s="22">
        <f t="shared" si="57"/>
        <v>-0.41475491943973358</v>
      </c>
      <c r="AO355" s="32">
        <v>24110</v>
      </c>
      <c r="AP355" s="34" t="s">
        <v>731</v>
      </c>
      <c r="AQ355" s="34" t="s">
        <v>731</v>
      </c>
    </row>
    <row r="356" spans="4:43" x14ac:dyDescent="0.45">
      <c r="D356" s="17" t="s">
        <v>672</v>
      </c>
      <c r="E356" s="17" t="s">
        <v>673</v>
      </c>
      <c r="G356" s="18">
        <v>2.5843613516186816</v>
      </c>
      <c r="H356" s="18">
        <v>2.6898511339596287</v>
      </c>
      <c r="I356" s="18">
        <v>2.9037677532735677</v>
      </c>
      <c r="K356" s="18">
        <v>1.6639999999999999</v>
      </c>
      <c r="L356" s="18">
        <v>1.6639999999999999</v>
      </c>
      <c r="M356" s="18">
        <v>1.3839999999999999</v>
      </c>
      <c r="O356" s="18">
        <v>2.1789999999999998</v>
      </c>
      <c r="P356" s="18">
        <v>2.9460000000000002</v>
      </c>
      <c r="Q356" s="18">
        <v>3.2970000000000002</v>
      </c>
      <c r="S356" s="19">
        <v>0.51385064774845546</v>
      </c>
      <c r="T356" s="19">
        <v>0.54590408103704535</v>
      </c>
      <c r="U356" s="19">
        <v>0.53694066831132192</v>
      </c>
      <c r="W356" s="18">
        <v>2.6928506477484553</v>
      </c>
      <c r="X356" s="18">
        <v>3.4919040810370454</v>
      </c>
      <c r="Y356" s="18">
        <v>3.833940668311322</v>
      </c>
      <c r="AA356" s="22">
        <f t="shared" si="62"/>
        <v>4.1979151275351942E-2</v>
      </c>
      <c r="AB356" s="22">
        <f t="shared" si="63"/>
        <v>0.29817744816857011</v>
      </c>
      <c r="AC356" s="22">
        <f t="shared" si="64"/>
        <v>0.32033309619514927</v>
      </c>
      <c r="AD356" s="20"/>
      <c r="AE356" s="22">
        <f t="shared" si="58"/>
        <v>0.30949519230769229</v>
      </c>
      <c r="AF356" s="22">
        <f t="shared" si="59"/>
        <v>0.77043269230769251</v>
      </c>
      <c r="AG356" s="22">
        <f t="shared" si="60"/>
        <v>1.3822254335260118</v>
      </c>
      <c r="AI356" s="18">
        <v>0.29970045025243869</v>
      </c>
      <c r="AJ356" s="18">
        <f t="shared" si="56"/>
        <v>0</v>
      </c>
      <c r="AL356" s="18">
        <f t="shared" si="61"/>
        <v>2.9037677532735677</v>
      </c>
      <c r="AM356" s="22">
        <f t="shared" si="57"/>
        <v>-0.32033309619514927</v>
      </c>
      <c r="AO356" s="32">
        <v>16329</v>
      </c>
      <c r="AP356" s="34" t="s">
        <v>732</v>
      </c>
      <c r="AQ356" s="34" t="s">
        <v>755</v>
      </c>
    </row>
    <row r="357" spans="4:43" x14ac:dyDescent="0.45">
      <c r="D357" s="17" t="s">
        <v>674</v>
      </c>
      <c r="E357" s="17" t="s">
        <v>675</v>
      </c>
      <c r="G357" s="18">
        <v>2.6152488408403887</v>
      </c>
      <c r="H357" s="18">
        <v>2.6709031494337458</v>
      </c>
      <c r="I357" s="18">
        <v>3.2102154872251862</v>
      </c>
      <c r="K357" s="18">
        <v>1.6879999999999999</v>
      </c>
      <c r="L357" s="18">
        <v>2.2109999999999999</v>
      </c>
      <c r="M357" s="18">
        <v>2.9420000000000002</v>
      </c>
      <c r="O357" s="18">
        <v>2.875</v>
      </c>
      <c r="P357" s="18">
        <v>3.2010000000000001</v>
      </c>
      <c r="Q357" s="18">
        <v>3.8279999999999998</v>
      </c>
      <c r="S357" s="19">
        <v>0.51999203209238887</v>
      </c>
      <c r="T357" s="19">
        <v>0.54205859607711016</v>
      </c>
      <c r="U357" s="19">
        <v>0.59360644362512671</v>
      </c>
      <c r="W357" s="18">
        <v>3.394992032092389</v>
      </c>
      <c r="X357" s="18">
        <v>3.7430585960771099</v>
      </c>
      <c r="Y357" s="18">
        <v>4.4216064436251274</v>
      </c>
      <c r="AA357" s="22">
        <f t="shared" si="62"/>
        <v>0.29815258076988049</v>
      </c>
      <c r="AB357" s="22">
        <f t="shared" si="63"/>
        <v>0.40142056325429476</v>
      </c>
      <c r="AC357" s="22">
        <f t="shared" si="64"/>
        <v>0.37735502841494017</v>
      </c>
      <c r="AD357" s="20"/>
      <c r="AE357" s="22">
        <f t="shared" si="58"/>
        <v>0.70319905213270151</v>
      </c>
      <c r="AF357" s="22">
        <f t="shared" si="59"/>
        <v>0.44776119402985087</v>
      </c>
      <c r="AG357" s="22">
        <f t="shared" si="60"/>
        <v>0.30115567641060492</v>
      </c>
      <c r="AI357" s="18">
        <v>0.31053943870329009</v>
      </c>
      <c r="AJ357" s="18">
        <f t="shared" si="56"/>
        <v>0</v>
      </c>
      <c r="AL357" s="18">
        <f t="shared" si="61"/>
        <v>3.2102154872251862</v>
      </c>
      <c r="AM357" s="22">
        <f t="shared" si="57"/>
        <v>-0.37735502841494017</v>
      </c>
      <c r="AO357" s="32">
        <v>13166</v>
      </c>
      <c r="AP357" s="34" t="s">
        <v>581</v>
      </c>
      <c r="AQ357" s="34" t="s">
        <v>750</v>
      </c>
    </row>
    <row r="358" spans="4:43" x14ac:dyDescent="0.45">
      <c r="D358" s="17" t="s">
        <v>676</v>
      </c>
      <c r="E358" s="17" t="s">
        <v>677</v>
      </c>
      <c r="G358" s="18">
        <v>35.100889151016595</v>
      </c>
      <c r="H358" s="18">
        <v>36.751474144381532</v>
      </c>
      <c r="I358" s="18">
        <v>43.156268345580273</v>
      </c>
      <c r="K358" s="18">
        <v>31.915040000000001</v>
      </c>
      <c r="L358" s="18">
        <v>30.183319999999998</v>
      </c>
      <c r="M358" s="18">
        <v>50.989800000000002</v>
      </c>
      <c r="O358" s="18">
        <v>42.895440000000001</v>
      </c>
      <c r="P358" s="18">
        <v>52.595680000000002</v>
      </c>
      <c r="Q358" s="18">
        <v>42.147919999999999</v>
      </c>
      <c r="S358" s="19">
        <v>6.9791380433311323</v>
      </c>
      <c r="T358" s="19">
        <v>7.4586951918085012</v>
      </c>
      <c r="U358" s="19">
        <v>7.9800994901108115</v>
      </c>
      <c r="W358" s="18">
        <v>49.874578043331141</v>
      </c>
      <c r="X358" s="18">
        <v>60.054375191808504</v>
      </c>
      <c r="Y358" s="18">
        <v>50.128019490110809</v>
      </c>
      <c r="AA358" s="22">
        <f t="shared" si="62"/>
        <v>0.4208921554309592</v>
      </c>
      <c r="AB358" s="22">
        <f t="shared" si="63"/>
        <v>0.63406711131856619</v>
      </c>
      <c r="AC358" s="22">
        <f t="shared" si="64"/>
        <v>0.16154666313368887</v>
      </c>
      <c r="AD358" s="20"/>
      <c r="AE358" s="22">
        <f t="shared" si="58"/>
        <v>0.34405095528628504</v>
      </c>
      <c r="AF358" s="22">
        <f t="shared" si="59"/>
        <v>0.74254124463445392</v>
      </c>
      <c r="AG358" s="22">
        <f t="shared" si="60"/>
        <v>-0.17340487705384219</v>
      </c>
      <c r="AI358" s="18">
        <v>4.4331249872150229</v>
      </c>
      <c r="AJ358" s="18">
        <f t="shared" si="56"/>
        <v>0</v>
      </c>
      <c r="AL358" s="18">
        <f t="shared" si="61"/>
        <v>43.156268345580273</v>
      </c>
      <c r="AM358" s="22">
        <f t="shared" si="57"/>
        <v>-0.16154666313368887</v>
      </c>
      <c r="AO358" s="32">
        <v>155885</v>
      </c>
      <c r="AP358" s="34" t="s">
        <v>732</v>
      </c>
      <c r="AQ358" s="34" t="s">
        <v>755</v>
      </c>
    </row>
    <row r="359" spans="4:43" x14ac:dyDescent="0.45">
      <c r="D359" s="17" t="s">
        <v>678</v>
      </c>
      <c r="E359" s="17" t="s">
        <v>679</v>
      </c>
      <c r="G359" s="18">
        <v>4.9025021455097111</v>
      </c>
      <c r="H359" s="18">
        <v>5.4751671520616094</v>
      </c>
      <c r="I359" s="18">
        <v>6.5398711625259249</v>
      </c>
      <c r="K359" s="18">
        <v>3.601</v>
      </c>
      <c r="L359" s="18">
        <v>4.05</v>
      </c>
      <c r="M359" s="18">
        <v>5.81</v>
      </c>
      <c r="O359" s="18">
        <v>4.5330000000000004</v>
      </c>
      <c r="P359" s="18">
        <v>5.2510000000000003</v>
      </c>
      <c r="Q359" s="18">
        <v>6.7050000000000001</v>
      </c>
      <c r="S359" s="19">
        <v>0.97476844771746707</v>
      </c>
      <c r="T359" s="19">
        <v>1.1111827174876172</v>
      </c>
      <c r="U359" s="19">
        <v>1.2092987769830732</v>
      </c>
      <c r="W359" s="18">
        <v>5.5077684477174671</v>
      </c>
      <c r="X359" s="18">
        <v>6.3621827174876167</v>
      </c>
      <c r="Y359" s="18">
        <v>7.914298776983073</v>
      </c>
      <c r="AA359" s="22">
        <f t="shared" si="62"/>
        <v>0.12346069093761237</v>
      </c>
      <c r="AB359" s="22">
        <f t="shared" si="63"/>
        <v>0.16200702933644903</v>
      </c>
      <c r="AC359" s="22">
        <f t="shared" si="64"/>
        <v>0.21016126775291036</v>
      </c>
      <c r="AD359" s="20"/>
      <c r="AE359" s="22">
        <f t="shared" si="58"/>
        <v>0.25881699527908925</v>
      </c>
      <c r="AF359" s="22">
        <f t="shared" si="59"/>
        <v>0.29654320987654337</v>
      </c>
      <c r="AG359" s="22">
        <f t="shared" si="60"/>
        <v>0.1540447504302927</v>
      </c>
      <c r="AI359" s="18">
        <v>0.63921721731013081</v>
      </c>
      <c r="AJ359" s="18">
        <f t="shared" si="56"/>
        <v>0</v>
      </c>
      <c r="AL359" s="18">
        <f t="shared" si="61"/>
        <v>6.5398711625259249</v>
      </c>
      <c r="AM359" s="22">
        <f t="shared" si="57"/>
        <v>-0.21016126775291036</v>
      </c>
      <c r="AO359" s="32">
        <v>28451</v>
      </c>
      <c r="AP359" s="34" t="s">
        <v>733</v>
      </c>
      <c r="AQ359" s="34" t="s">
        <v>765</v>
      </c>
    </row>
    <row r="360" spans="4:43" x14ac:dyDescent="0.45">
      <c r="D360" s="17" t="s">
        <v>680</v>
      </c>
      <c r="E360" s="17" t="s">
        <v>681</v>
      </c>
      <c r="G360" s="18">
        <v>2.6366970602545914</v>
      </c>
      <c r="H360" s="18">
        <v>2.7793305380948121</v>
      </c>
      <c r="I360" s="18">
        <v>3.2425936702560132</v>
      </c>
      <c r="K360" s="18">
        <v>2.23</v>
      </c>
      <c r="L360" s="18">
        <v>2.5379999999999998</v>
      </c>
      <c r="M360" s="18">
        <v>2.3940000000000001</v>
      </c>
      <c r="O360" s="18">
        <v>2.9769999999999999</v>
      </c>
      <c r="P360" s="18">
        <v>3.3660000000000001</v>
      </c>
      <c r="Q360" s="18">
        <v>3.851</v>
      </c>
      <c r="S360" s="19">
        <v>0.52425659882263198</v>
      </c>
      <c r="T360" s="19">
        <v>0.56406388596805412</v>
      </c>
      <c r="U360" s="19">
        <v>0.59959354890091188</v>
      </c>
      <c r="W360" s="18">
        <v>3.5012565988226321</v>
      </c>
      <c r="X360" s="18">
        <v>3.9300638859680541</v>
      </c>
      <c r="Y360" s="18">
        <v>4.4505935489009119</v>
      </c>
      <c r="AA360" s="22">
        <f t="shared" si="62"/>
        <v>0.32789490745840988</v>
      </c>
      <c r="AB360" s="22">
        <f t="shared" si="63"/>
        <v>0.41403256363384972</v>
      </c>
      <c r="AC360" s="22">
        <f t="shared" si="64"/>
        <v>0.37254124367347058</v>
      </c>
      <c r="AD360" s="20"/>
      <c r="AE360" s="22">
        <f t="shared" si="58"/>
        <v>0.33497757847533627</v>
      </c>
      <c r="AF360" s="22">
        <f t="shared" si="59"/>
        <v>0.32624113475177319</v>
      </c>
      <c r="AG360" s="22">
        <f t="shared" si="60"/>
        <v>0.60860484544695059</v>
      </c>
      <c r="AI360" s="18">
        <v>0.34256534366679342</v>
      </c>
      <c r="AJ360" s="18">
        <f t="shared" si="56"/>
        <v>0</v>
      </c>
      <c r="AL360" s="18">
        <f t="shared" si="61"/>
        <v>3.2425936702560132</v>
      </c>
      <c r="AM360" s="22">
        <f t="shared" si="57"/>
        <v>-0.37254124367347058</v>
      </c>
      <c r="AO360" s="32">
        <v>17011</v>
      </c>
      <c r="AP360" s="34" t="s">
        <v>732</v>
      </c>
      <c r="AQ360" s="34" t="s">
        <v>763</v>
      </c>
    </row>
    <row r="361" spans="4:43" x14ac:dyDescent="0.45">
      <c r="D361" s="17" t="s">
        <v>682</v>
      </c>
      <c r="E361" s="17" t="s">
        <v>683</v>
      </c>
      <c r="G361" s="18">
        <v>4.8155087126337195</v>
      </c>
      <c r="H361" s="18">
        <v>5.1643310901872548</v>
      </c>
      <c r="I361" s="18">
        <v>5.3042245903787064</v>
      </c>
      <c r="K361" s="18">
        <v>3.5680000000000001</v>
      </c>
      <c r="L361" s="18">
        <v>4.9930000000000003</v>
      </c>
      <c r="M361" s="18">
        <v>4.9160000000000004</v>
      </c>
      <c r="O361" s="18">
        <v>5.4850000000000003</v>
      </c>
      <c r="P361" s="18">
        <v>6.7069999999999999</v>
      </c>
      <c r="Q361" s="18">
        <v>6.5119999999999996</v>
      </c>
      <c r="S361" s="19">
        <v>0.95747147343591332</v>
      </c>
      <c r="T361" s="19">
        <v>1.0480986781635138</v>
      </c>
      <c r="U361" s="19">
        <v>0.98081325313311674</v>
      </c>
      <c r="W361" s="18">
        <v>6.442471473435913</v>
      </c>
      <c r="X361" s="18">
        <v>7.7550986781635141</v>
      </c>
      <c r="Y361" s="18">
        <v>7.4928132531331162</v>
      </c>
      <c r="AA361" s="22">
        <f t="shared" si="62"/>
        <v>0.33785895902000512</v>
      </c>
      <c r="AB361" s="22">
        <f t="shared" si="63"/>
        <v>0.50166566448440475</v>
      </c>
      <c r="AC361" s="22">
        <f t="shared" si="64"/>
        <v>0.41261236689039799</v>
      </c>
      <c r="AD361" s="20"/>
      <c r="AE361" s="22">
        <f t="shared" si="58"/>
        <v>0.53727578475336324</v>
      </c>
      <c r="AF361" s="22">
        <f t="shared" si="59"/>
        <v>0.34328059282996182</v>
      </c>
      <c r="AG361" s="22">
        <f t="shared" si="60"/>
        <v>0.32465419039869792</v>
      </c>
      <c r="AI361" s="18">
        <v>0.46490675635732065</v>
      </c>
      <c r="AJ361" s="18">
        <f t="shared" si="56"/>
        <v>0</v>
      </c>
      <c r="AL361" s="18">
        <f t="shared" si="61"/>
        <v>5.3042245903787064</v>
      </c>
      <c r="AM361" s="22">
        <f t="shared" si="57"/>
        <v>-0.41261236689039799</v>
      </c>
      <c r="AO361" s="32">
        <v>22309</v>
      </c>
      <c r="AP361" s="34" t="s">
        <v>737</v>
      </c>
      <c r="AQ361" s="34" t="s">
        <v>737</v>
      </c>
    </row>
    <row r="362" spans="4:43" x14ac:dyDescent="0.45">
      <c r="D362" s="17" t="s">
        <v>684</v>
      </c>
      <c r="E362" s="17" t="s">
        <v>685</v>
      </c>
      <c r="G362" s="18">
        <v>18.360060707944161</v>
      </c>
      <c r="H362" s="18">
        <v>18.740687665707469</v>
      </c>
      <c r="I362" s="18">
        <v>18.2801782948431</v>
      </c>
      <c r="K362" s="18">
        <v>15.64672</v>
      </c>
      <c r="L362" s="18">
        <v>16.468959999999999</v>
      </c>
      <c r="M362" s="18">
        <v>14.3408</v>
      </c>
      <c r="O362" s="18">
        <v>15.103720000000001</v>
      </c>
      <c r="P362" s="18">
        <v>17.54496</v>
      </c>
      <c r="Q362" s="18">
        <v>20.6098</v>
      </c>
      <c r="S362" s="19">
        <v>3.6505456489546253</v>
      </c>
      <c r="T362" s="19">
        <v>3.8034141551507412</v>
      </c>
      <c r="U362" s="19">
        <v>3.3802190755158694</v>
      </c>
      <c r="W362" s="18">
        <v>18.754265648954629</v>
      </c>
      <c r="X362" s="18">
        <v>21.34837415515074</v>
      </c>
      <c r="Y362" s="18">
        <v>23.990019075515868</v>
      </c>
      <c r="AA362" s="22">
        <f t="shared" si="62"/>
        <v>2.1470786359649705E-2</v>
      </c>
      <c r="AB362" s="22">
        <f t="shared" si="63"/>
        <v>0.13914572058179753</v>
      </c>
      <c r="AC362" s="22">
        <f t="shared" si="64"/>
        <v>0.3123514819482659</v>
      </c>
      <c r="AD362" s="20"/>
      <c r="AE362" s="22">
        <f t="shared" si="58"/>
        <v>-3.4703758998691055E-2</v>
      </c>
      <c r="AF362" s="22">
        <f t="shared" si="59"/>
        <v>6.5335030262991742E-2</v>
      </c>
      <c r="AG362" s="22">
        <f t="shared" si="60"/>
        <v>0.43714437130425082</v>
      </c>
      <c r="AI362" s="18">
        <v>1.4531751528437111</v>
      </c>
      <c r="AJ362" s="18">
        <f t="shared" si="56"/>
        <v>0</v>
      </c>
      <c r="AL362" s="18">
        <f t="shared" si="61"/>
        <v>18.2801782948431</v>
      </c>
      <c r="AM362" s="22">
        <f t="shared" si="57"/>
        <v>-0.3123514819482659</v>
      </c>
      <c r="AO362" s="32">
        <v>63934</v>
      </c>
      <c r="AP362" s="34" t="s">
        <v>581</v>
      </c>
      <c r="AQ362" s="34" t="s">
        <v>761</v>
      </c>
    </row>
    <row r="363" spans="4:43" x14ac:dyDescent="0.45">
      <c r="D363" s="17" t="s">
        <v>686</v>
      </c>
      <c r="E363" s="17" t="s">
        <v>687</v>
      </c>
      <c r="G363" s="18">
        <v>8.6882283144856984</v>
      </c>
      <c r="H363" s="18">
        <v>9.1196607472108138</v>
      </c>
      <c r="I363" s="18">
        <v>10.501064718003965</v>
      </c>
      <c r="K363" s="18">
        <v>8.3603199999999998</v>
      </c>
      <c r="L363" s="18">
        <v>0</v>
      </c>
      <c r="M363" s="18">
        <v>8.6388400000000001</v>
      </c>
      <c r="O363" s="18">
        <v>11.290119999999998</v>
      </c>
      <c r="P363" s="18">
        <v>12.23884</v>
      </c>
      <c r="Q363" s="18">
        <v>14.057</v>
      </c>
      <c r="S363" s="19">
        <v>1.7274874291045623</v>
      </c>
      <c r="T363" s="19">
        <v>1.8508310577943132</v>
      </c>
      <c r="U363" s="19">
        <v>1.9417698613496124</v>
      </c>
      <c r="W363" s="18">
        <v>13.01760742910456</v>
      </c>
      <c r="X363" s="18">
        <v>14.089671057794314</v>
      </c>
      <c r="Y363" s="18">
        <v>15.998769861349611</v>
      </c>
      <c r="AA363" s="22">
        <f t="shared" si="62"/>
        <v>0.49830402216762415</v>
      </c>
      <c r="AB363" s="22">
        <f t="shared" si="63"/>
        <v>0.54497754339201099</v>
      </c>
      <c r="AC363" s="22">
        <f t="shared" si="64"/>
        <v>0.52353787839435828</v>
      </c>
      <c r="AD363" s="20"/>
      <c r="AE363" s="22">
        <f t="shared" si="58"/>
        <v>0.35044113143994471</v>
      </c>
      <c r="AF363" s="22" t="str">
        <f t="shared" si="59"/>
        <v>-</v>
      </c>
      <c r="AG363" s="22">
        <f t="shared" si="60"/>
        <v>0.62718605738733446</v>
      </c>
      <c r="AI363" s="18">
        <v>1.03862681565112</v>
      </c>
      <c r="AJ363" s="18">
        <f t="shared" si="56"/>
        <v>0</v>
      </c>
      <c r="AL363" s="18">
        <f t="shared" si="61"/>
        <v>10.501064718003965</v>
      </c>
      <c r="AM363" s="22">
        <f t="shared" si="57"/>
        <v>-0.52353787839435828</v>
      </c>
      <c r="AO363" s="32">
        <v>43488</v>
      </c>
      <c r="AP363" s="34" t="s">
        <v>733</v>
      </c>
      <c r="AQ363" s="34" t="s">
        <v>35</v>
      </c>
    </row>
    <row r="364" spans="4:43" x14ac:dyDescent="0.45">
      <c r="D364" s="17" t="s">
        <v>688</v>
      </c>
      <c r="E364" s="17" t="s">
        <v>689</v>
      </c>
      <c r="G364" s="18">
        <v>32.062786118836172</v>
      </c>
      <c r="H364" s="18">
        <v>32.413411300211052</v>
      </c>
      <c r="I364" s="18">
        <v>35.305979456823422</v>
      </c>
      <c r="K364" s="18">
        <v>28.443999999999999</v>
      </c>
      <c r="L364" s="18">
        <v>31.231000000000002</v>
      </c>
      <c r="M364" s="18">
        <v>31.324000000000002</v>
      </c>
      <c r="O364" s="18">
        <v>37.49</v>
      </c>
      <c r="P364" s="18">
        <v>42.183999999999997</v>
      </c>
      <c r="Q364" s="18">
        <v>46.887999999999998</v>
      </c>
      <c r="S364" s="19">
        <v>6.3750695720104869</v>
      </c>
      <c r="T364" s="19">
        <v>6.5782872835307877</v>
      </c>
      <c r="U364" s="19">
        <v>6.5284891271215182</v>
      </c>
      <c r="W364" s="18">
        <v>43.865069572010484</v>
      </c>
      <c r="X364" s="18">
        <v>48.762287283530789</v>
      </c>
      <c r="Y364" s="18">
        <v>53.416489127121515</v>
      </c>
      <c r="AA364" s="22">
        <f t="shared" si="62"/>
        <v>0.36809912305907605</v>
      </c>
      <c r="AB364" s="22">
        <f t="shared" si="63"/>
        <v>0.5043861576894032</v>
      </c>
      <c r="AC364" s="22">
        <f t="shared" si="64"/>
        <v>0.51295870979718594</v>
      </c>
      <c r="AD364" s="20"/>
      <c r="AE364" s="22">
        <f t="shared" si="58"/>
        <v>0.31802840669385468</v>
      </c>
      <c r="AF364" s="22">
        <f t="shared" si="59"/>
        <v>0.35070923121257708</v>
      </c>
      <c r="AG364" s="22">
        <f t="shared" si="60"/>
        <v>0.49687140850466083</v>
      </c>
      <c r="AI364" s="18">
        <v>3.4948432180512383</v>
      </c>
      <c r="AJ364" s="18">
        <f t="shared" si="56"/>
        <v>0</v>
      </c>
      <c r="AL364" s="18">
        <f t="shared" si="61"/>
        <v>35.305979456823422</v>
      </c>
      <c r="AM364" s="22">
        <f t="shared" si="57"/>
        <v>-0.51295870979718594</v>
      </c>
      <c r="AO364" s="32">
        <v>124944</v>
      </c>
      <c r="AP364" s="34" t="s">
        <v>735</v>
      </c>
      <c r="AQ364" s="34" t="s">
        <v>767</v>
      </c>
    </row>
    <row r="365" spans="4:43" x14ac:dyDescent="0.45">
      <c r="D365" s="17" t="s">
        <v>690</v>
      </c>
      <c r="E365" s="17" t="s">
        <v>691</v>
      </c>
      <c r="G365" s="18">
        <v>1.2786749648062141</v>
      </c>
      <c r="H365" s="18">
        <v>1.4887329820516384</v>
      </c>
      <c r="I365" s="18">
        <v>1.7207270594928541</v>
      </c>
      <c r="K365" s="18">
        <v>1.1679999999999999</v>
      </c>
      <c r="L365" s="18">
        <v>1.034</v>
      </c>
      <c r="M365" s="18">
        <v>1.254</v>
      </c>
      <c r="O365" s="18">
        <v>1.1659999999999999</v>
      </c>
      <c r="P365" s="18">
        <v>1.419</v>
      </c>
      <c r="Q365" s="18">
        <v>1.089</v>
      </c>
      <c r="S365" s="19">
        <v>0.25423997248444885</v>
      </c>
      <c r="T365" s="19">
        <v>0.30213769089893339</v>
      </c>
      <c r="U365" s="19">
        <v>0.31818258752404582</v>
      </c>
      <c r="W365" s="18">
        <v>1.4202399724844488</v>
      </c>
      <c r="X365" s="18">
        <v>1.7211376908989335</v>
      </c>
      <c r="Y365" s="18">
        <v>1.4071825875240458</v>
      </c>
      <c r="AA365" s="22">
        <f t="shared" si="62"/>
        <v>0.11071226979069629</v>
      </c>
      <c r="AB365" s="22">
        <f t="shared" si="63"/>
        <v>0.15610906163106281</v>
      </c>
      <c r="AC365" s="22">
        <f t="shared" si="64"/>
        <v>-0.1822162731962956</v>
      </c>
      <c r="AD365" s="20"/>
      <c r="AE365" s="22">
        <f t="shared" si="58"/>
        <v>-1.7123287671232893E-3</v>
      </c>
      <c r="AF365" s="22">
        <f t="shared" si="59"/>
        <v>0.37234042553191488</v>
      </c>
      <c r="AG365" s="22">
        <f t="shared" si="60"/>
        <v>-0.13157894736842107</v>
      </c>
      <c r="AI365" s="18">
        <v>0.1841867461136408</v>
      </c>
      <c r="AJ365" s="18">
        <f t="shared" si="56"/>
        <v>0</v>
      </c>
      <c r="AL365" s="18">
        <f t="shared" si="61"/>
        <v>1.7207270594928541</v>
      </c>
      <c r="AM365" s="22">
        <f t="shared" si="57"/>
        <v>0.1822162731962956</v>
      </c>
      <c r="AO365" s="32">
        <v>8450</v>
      </c>
      <c r="AP365" s="34" t="s">
        <v>735</v>
      </c>
      <c r="AQ365" s="34" t="s">
        <v>748</v>
      </c>
    </row>
    <row r="366" spans="4:43" x14ac:dyDescent="0.45">
      <c r="D366" s="17" t="s">
        <v>692</v>
      </c>
      <c r="E366" s="17" t="s">
        <v>693</v>
      </c>
      <c r="G366" s="18">
        <v>7.6795287707921522</v>
      </c>
      <c r="H366" s="18">
        <v>7.2504289594126501</v>
      </c>
      <c r="I366" s="18">
        <v>13.230774185579438</v>
      </c>
      <c r="K366" s="18">
        <v>7.87432</v>
      </c>
      <c r="L366" s="18">
        <v>7.6989999999999998</v>
      </c>
      <c r="M366" s="18">
        <v>7.15</v>
      </c>
      <c r="O366" s="18">
        <v>7.7275200000000002</v>
      </c>
      <c r="P366" s="18">
        <v>8.9469999999999992</v>
      </c>
      <c r="Q366" s="18">
        <v>10.237</v>
      </c>
      <c r="S366" s="19">
        <v>1.5269268869087671</v>
      </c>
      <c r="T366" s="19">
        <v>1.4714713049513872</v>
      </c>
      <c r="U366" s="19">
        <v>2.446525113956632</v>
      </c>
      <c r="W366" s="18">
        <v>9.2544468869087666</v>
      </c>
      <c r="X366" s="18">
        <v>10.418471304951387</v>
      </c>
      <c r="Y366" s="18">
        <v>12.683525113956632</v>
      </c>
      <c r="AA366" s="22">
        <f t="shared" si="62"/>
        <v>0.20508004633130111</v>
      </c>
      <c r="AB366" s="22">
        <f t="shared" si="63"/>
        <v>0.43694550533122894</v>
      </c>
      <c r="AC366" s="22">
        <f t="shared" si="64"/>
        <v>-4.1361832946953857E-2</v>
      </c>
      <c r="AD366" s="20"/>
      <c r="AE366" s="22">
        <f t="shared" si="58"/>
        <v>-1.8642879639130722E-2</v>
      </c>
      <c r="AF366" s="22">
        <f t="shared" si="59"/>
        <v>0.16209897389271324</v>
      </c>
      <c r="AG366" s="22">
        <f t="shared" si="60"/>
        <v>0.43174825174825171</v>
      </c>
      <c r="AI366" s="18">
        <v>0.77998821619038994</v>
      </c>
      <c r="AJ366" s="18">
        <f t="shared" si="56"/>
        <v>0</v>
      </c>
      <c r="AL366" s="18">
        <f t="shared" si="61"/>
        <v>13.230774185579438</v>
      </c>
      <c r="AM366" s="22">
        <f t="shared" si="57"/>
        <v>4.1361832946953857E-2</v>
      </c>
      <c r="AO366" s="32">
        <v>42762</v>
      </c>
      <c r="AP366" s="34" t="s">
        <v>735</v>
      </c>
      <c r="AQ366" s="34" t="s">
        <v>764</v>
      </c>
    </row>
    <row r="367" spans="4:43" x14ac:dyDescent="0.45">
      <c r="D367" s="17" t="s">
        <v>694</v>
      </c>
      <c r="E367" s="17" t="s">
        <v>695</v>
      </c>
      <c r="G367" s="18">
        <v>3.9473149859904808</v>
      </c>
      <c r="H367" s="18">
        <v>3.5838720529426049</v>
      </c>
      <c r="I367" s="18">
        <v>3.6580070681441104</v>
      </c>
      <c r="K367" s="18">
        <v>3.2949999999999999</v>
      </c>
      <c r="L367" s="18">
        <v>2.8889999999999998</v>
      </c>
      <c r="M367" s="18">
        <v>3.1480000000000001</v>
      </c>
      <c r="O367" s="18">
        <v>3.2090000000000001</v>
      </c>
      <c r="P367" s="18">
        <v>3.4260000000000002</v>
      </c>
      <c r="Q367" s="18">
        <v>4.0830000000000002</v>
      </c>
      <c r="S367" s="19">
        <v>0.78484781594028064</v>
      </c>
      <c r="T367" s="19">
        <v>0.72734522550917702</v>
      </c>
      <c r="U367" s="19">
        <v>0.67640835175009051</v>
      </c>
      <c r="W367" s="18">
        <v>3.9938478159402808</v>
      </c>
      <c r="X367" s="18">
        <v>4.1533452255091774</v>
      </c>
      <c r="Y367" s="18">
        <v>4.75940835175009</v>
      </c>
      <c r="AA367" s="22">
        <f t="shared" si="62"/>
        <v>1.1788476499836192E-2</v>
      </c>
      <c r="AB367" s="22">
        <f t="shared" si="63"/>
        <v>0.1588988569218022</v>
      </c>
      <c r="AC367" s="22">
        <f t="shared" si="64"/>
        <v>0.30109326283089322</v>
      </c>
      <c r="AD367" s="20"/>
      <c r="AE367" s="22">
        <f t="shared" si="58"/>
        <v>-2.6100151745068242E-2</v>
      </c>
      <c r="AF367" s="22">
        <f t="shared" si="59"/>
        <v>0.18587746625129817</v>
      </c>
      <c r="AG367" s="22">
        <f t="shared" si="60"/>
        <v>0.29701397712833544</v>
      </c>
      <c r="AI367" s="18">
        <v>0.30718652860615803</v>
      </c>
      <c r="AJ367" s="18">
        <f t="shared" si="56"/>
        <v>0</v>
      </c>
      <c r="AL367" s="18">
        <f t="shared" si="61"/>
        <v>3.6580070681441104</v>
      </c>
      <c r="AM367" s="22">
        <f t="shared" si="57"/>
        <v>-0.30109326283089322</v>
      </c>
      <c r="AO367" s="32">
        <v>21612</v>
      </c>
      <c r="AP367" s="34" t="s">
        <v>738</v>
      </c>
      <c r="AQ367" s="34" t="s">
        <v>758</v>
      </c>
    </row>
    <row r="368" spans="4:43" x14ac:dyDescent="0.45">
      <c r="D368" s="17" t="s">
        <v>696</v>
      </c>
      <c r="E368" s="17" t="s">
        <v>697</v>
      </c>
      <c r="G368" s="18">
        <v>14.48933190389439</v>
      </c>
      <c r="H368" s="18">
        <v>15.151985155809152</v>
      </c>
      <c r="I368" s="18">
        <v>16.47668381316624</v>
      </c>
      <c r="K368" s="18">
        <v>14.76</v>
      </c>
      <c r="L368" s="18">
        <v>15.146000000000001</v>
      </c>
      <c r="M368" s="18">
        <v>16.199480000000001</v>
      </c>
      <c r="O368" s="18">
        <v>18.92484</v>
      </c>
      <c r="P368" s="18">
        <v>20.24596</v>
      </c>
      <c r="Q368" s="18">
        <v>19.114279999999997</v>
      </c>
      <c r="S368" s="19">
        <v>2.8809255252154244</v>
      </c>
      <c r="T368" s="19">
        <v>3.0750885905692247</v>
      </c>
      <c r="U368" s="19">
        <v>3.0467318222065582</v>
      </c>
      <c r="W368" s="18">
        <v>21.805765525215424</v>
      </c>
      <c r="X368" s="18">
        <v>23.321048590569227</v>
      </c>
      <c r="Y368" s="18">
        <v>22.161011822206557</v>
      </c>
      <c r="AA368" s="22">
        <f t="shared" si="62"/>
        <v>0.50495313861604263</v>
      </c>
      <c r="AB368" s="22">
        <f t="shared" si="63"/>
        <v>0.53914146237320726</v>
      </c>
      <c r="AC368" s="22">
        <f t="shared" si="64"/>
        <v>0.34499223712104415</v>
      </c>
      <c r="AD368" s="20"/>
      <c r="AE368" s="22">
        <f t="shared" si="58"/>
        <v>0.28217073170731705</v>
      </c>
      <c r="AF368" s="22">
        <f t="shared" si="59"/>
        <v>0.33671992605308326</v>
      </c>
      <c r="AG368" s="22">
        <f t="shared" si="60"/>
        <v>0.17993170151140628</v>
      </c>
      <c r="AI368" s="18">
        <v>1.5417768742423197</v>
      </c>
      <c r="AJ368" s="18">
        <f t="shared" si="56"/>
        <v>0</v>
      </c>
      <c r="AL368" s="18">
        <f t="shared" si="61"/>
        <v>16.47668381316624</v>
      </c>
      <c r="AM368" s="22">
        <f t="shared" si="57"/>
        <v>-0.34499223712104415</v>
      </c>
      <c r="AO368" s="32">
        <v>47609</v>
      </c>
      <c r="AP368" s="34" t="s">
        <v>733</v>
      </c>
      <c r="AQ368" s="34" t="s">
        <v>751</v>
      </c>
    </row>
    <row r="369" spans="4:43" x14ac:dyDescent="0.45">
      <c r="D369" s="17" t="s">
        <v>698</v>
      </c>
      <c r="E369" s="17" t="s">
        <v>699</v>
      </c>
      <c r="G369" s="18">
        <v>4.758838251161686</v>
      </c>
      <c r="H369" s="18">
        <v>5.0848602645239405</v>
      </c>
      <c r="I369" s="18">
        <v>4.9962025931675411</v>
      </c>
      <c r="K369" s="18">
        <v>4.218</v>
      </c>
      <c r="L369" s="18">
        <v>4.4688400000000001</v>
      </c>
      <c r="M369" s="18">
        <v>4.4744399999999995</v>
      </c>
      <c r="O369" s="18">
        <v>5.1577600000000006</v>
      </c>
      <c r="P369" s="18">
        <v>5.9463599999999994</v>
      </c>
      <c r="Q369" s="18">
        <v>6.8298800000000002</v>
      </c>
      <c r="S369" s="19">
        <v>0.94620363996619794</v>
      </c>
      <c r="T369" s="19">
        <v>1.0319701097437723</v>
      </c>
      <c r="U369" s="19">
        <v>0.92385637810387278</v>
      </c>
      <c r="W369" s="18">
        <v>6.1039636399661976</v>
      </c>
      <c r="X369" s="18">
        <v>6.9783301097437729</v>
      </c>
      <c r="Y369" s="18">
        <v>7.7537363781038726</v>
      </c>
      <c r="AA369" s="22">
        <f t="shared" si="62"/>
        <v>0.28265835437381198</v>
      </c>
      <c r="AB369" s="22">
        <f t="shared" si="63"/>
        <v>0.37237401751827781</v>
      </c>
      <c r="AC369" s="22">
        <f t="shared" si="64"/>
        <v>0.5519259344501648</v>
      </c>
      <c r="AD369" s="20"/>
      <c r="AE369" s="22">
        <f t="shared" si="58"/>
        <v>0.22279753437648189</v>
      </c>
      <c r="AF369" s="22">
        <f t="shared" si="59"/>
        <v>0.33062718736853397</v>
      </c>
      <c r="AG369" s="22">
        <f t="shared" si="60"/>
        <v>0.52642118343301081</v>
      </c>
      <c r="AI369" s="18">
        <v>0.48864354440857033</v>
      </c>
      <c r="AJ369" s="18">
        <f t="shared" si="56"/>
        <v>0</v>
      </c>
      <c r="AL369" s="18">
        <f t="shared" si="61"/>
        <v>4.9962025931675411</v>
      </c>
      <c r="AM369" s="22">
        <f t="shared" si="57"/>
        <v>-0.5519259344501648</v>
      </c>
      <c r="AO369" s="32">
        <v>22503</v>
      </c>
      <c r="AP369" s="34" t="s">
        <v>736</v>
      </c>
      <c r="AQ369" s="34" t="s">
        <v>766</v>
      </c>
    </row>
    <row r="370" spans="4:43" x14ac:dyDescent="0.45">
      <c r="D370" s="17" t="s">
        <v>700</v>
      </c>
      <c r="E370" s="17" t="s">
        <v>701</v>
      </c>
      <c r="G370" s="18">
        <v>9.1296554181521543</v>
      </c>
      <c r="H370" s="18">
        <v>10.20743790315832</v>
      </c>
      <c r="I370" s="18">
        <v>12.269694442092474</v>
      </c>
      <c r="K370" s="18">
        <v>7.6179199999999998</v>
      </c>
      <c r="L370" s="18">
        <v>8.6245600000000007</v>
      </c>
      <c r="M370" s="18">
        <v>9.1942400000000006</v>
      </c>
      <c r="O370" s="18">
        <v>8.5263600000000004</v>
      </c>
      <c r="P370" s="18">
        <v>9.8590400000000002</v>
      </c>
      <c r="Q370" s="18">
        <v>11.831160000000001</v>
      </c>
      <c r="S370" s="19">
        <v>1.815256735440405</v>
      </c>
      <c r="T370" s="19">
        <v>2.0715949436441861</v>
      </c>
      <c r="U370" s="19">
        <v>2.2688102126231477</v>
      </c>
      <c r="W370" s="18">
        <v>10.341616735440406</v>
      </c>
      <c r="X370" s="18">
        <v>11.930634943644186</v>
      </c>
      <c r="Y370" s="18">
        <v>14.099970212623148</v>
      </c>
      <c r="AA370" s="22">
        <f t="shared" si="62"/>
        <v>0.13274995186330402</v>
      </c>
      <c r="AB370" s="22">
        <f t="shared" si="63"/>
        <v>0.16881778334920711</v>
      </c>
      <c r="AC370" s="22">
        <f t="shared" si="64"/>
        <v>0.14917044423304635</v>
      </c>
      <c r="AD370" s="20"/>
      <c r="AE370" s="22">
        <f t="shared" si="58"/>
        <v>0.11925039905906082</v>
      </c>
      <c r="AF370" s="22">
        <f t="shared" si="59"/>
        <v>0.14313541792276932</v>
      </c>
      <c r="AG370" s="22">
        <f t="shared" si="60"/>
        <v>0.28680130168453288</v>
      </c>
      <c r="AI370" s="18">
        <v>1.206657343728476</v>
      </c>
      <c r="AJ370" s="18">
        <f t="shared" si="56"/>
        <v>0</v>
      </c>
      <c r="AL370" s="18">
        <f t="shared" si="61"/>
        <v>12.269694442092474</v>
      </c>
      <c r="AM370" s="22">
        <f t="shared" si="57"/>
        <v>-0.14917044423304635</v>
      </c>
      <c r="AO370" s="32">
        <v>44639</v>
      </c>
      <c r="AP370" s="34" t="s">
        <v>735</v>
      </c>
      <c r="AQ370" s="34" t="s">
        <v>744</v>
      </c>
    </row>
    <row r="371" spans="4:43" x14ac:dyDescent="0.45">
      <c r="D371" s="17" t="s">
        <v>702</v>
      </c>
      <c r="E371" s="17" t="s">
        <v>703</v>
      </c>
      <c r="G371" s="18">
        <v>34.142707573544023</v>
      </c>
      <c r="H371" s="18">
        <v>32.462650852533955</v>
      </c>
      <c r="I371" s="18">
        <v>39.017970907003011</v>
      </c>
      <c r="K371" s="18">
        <v>33.762920000000001</v>
      </c>
      <c r="L371" s="18">
        <v>32.557000000000002</v>
      </c>
      <c r="M371" s="18">
        <v>38.947319999999998</v>
      </c>
      <c r="O371" s="18">
        <v>38.751519999999999</v>
      </c>
      <c r="P371" s="18">
        <v>41.804639999999999</v>
      </c>
      <c r="Q371" s="18">
        <v>45.167839999999998</v>
      </c>
      <c r="S371" s="19">
        <v>6.7886220290220152</v>
      </c>
      <c r="T371" s="19">
        <v>6.5882804285870868</v>
      </c>
      <c r="U371" s="19">
        <v>7.214879823408574</v>
      </c>
      <c r="W371" s="18">
        <v>45.540142029022014</v>
      </c>
      <c r="X371" s="18">
        <v>48.39292042858709</v>
      </c>
      <c r="Y371" s="18">
        <v>52.382719823408571</v>
      </c>
      <c r="AA371" s="22">
        <f t="shared" si="62"/>
        <v>0.33381753426929328</v>
      </c>
      <c r="AB371" s="22">
        <f t="shared" si="63"/>
        <v>0.49072608544565782</v>
      </c>
      <c r="AC371" s="22">
        <f t="shared" si="64"/>
        <v>0.34252803530608078</v>
      </c>
      <c r="AD371" s="20"/>
      <c r="AE371" s="22">
        <f t="shared" si="58"/>
        <v>0.14775380802371352</v>
      </c>
      <c r="AF371" s="22">
        <f t="shared" si="59"/>
        <v>0.28404459870381166</v>
      </c>
      <c r="AG371" s="22">
        <f t="shared" si="60"/>
        <v>0.15971625262020597</v>
      </c>
      <c r="AI371" s="18">
        <v>3.7025929197684655</v>
      </c>
      <c r="AJ371" s="18">
        <f t="shared" si="56"/>
        <v>0</v>
      </c>
      <c r="AL371" s="18">
        <f t="shared" si="61"/>
        <v>39.017970907003011</v>
      </c>
      <c r="AM371" s="22">
        <f t="shared" si="57"/>
        <v>-0.34252803530608078</v>
      </c>
      <c r="AO371" s="32">
        <v>127497</v>
      </c>
      <c r="AP371" s="34" t="s">
        <v>736</v>
      </c>
      <c r="AQ371" s="34" t="s">
        <v>766</v>
      </c>
    </row>
    <row r="372" spans="4:43" x14ac:dyDescent="0.45">
      <c r="AJ372" s="16"/>
      <c r="AK372" s="16"/>
      <c r="AL372" s="16"/>
      <c r="AM372" s="16"/>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Analyse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Benchmark tekorten jeugdzorg per gemeente - it's public</dc:title>
  <dc:creator/>
  <cp:keywords>Tekorten jeugdzorg jeugdhulp gemeente gemeentefonds</cp:keywords>
  <cp:lastModifiedBy/>
  <dcterms:created xsi:type="dcterms:W3CDTF">2021-03-29T11:22:56Z</dcterms:created>
  <dcterms:modified xsi:type="dcterms:W3CDTF">2021-03-29T12:08:41Z</dcterms:modified>
</cp:coreProperties>
</file>